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'PC-Version'!$A$1:$BD$114</definedName>
  </definedNames>
  <calcPr fullCalcOnLoad="1"/>
</workbook>
</file>

<file path=xl/sharedStrings.xml><?xml version="1.0" encoding="utf-8"?>
<sst xmlns="http://schemas.openxmlformats.org/spreadsheetml/2006/main" count="303" uniqueCount="83">
  <si>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</si>
  <si>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</si>
  <si>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</si>
  <si>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</si>
  <si>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</si>
  <si>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</si>
  <si>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</si>
  <si>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</si>
  <si>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</si>
  <si>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</si>
  <si>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</si>
  <si>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</si>
  <si>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</si>
  <si>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</si>
  <si>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</si>
  <si>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</si>
  <si>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</si>
  <si>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</si>
  <si>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</si>
  <si>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</si>
  <si>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</si>
  <si>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</si>
  <si>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</si>
  <si>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</si>
  <si>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</si>
  <si>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</si>
  <si>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</si>
  <si>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</si>
  <si>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</si>
  <si>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</si>
  <si>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</si>
  <si>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</si>
  <si>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</si>
  <si>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</si>
  <si>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</si>
  <si>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</si>
  <si>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</si>
  <si>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</si>
  <si>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</si>
  <si>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</si>
  <si>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6.</t>
  </si>
  <si>
    <t>3. Gruppe A</t>
  </si>
  <si>
    <t>3. Gruppe B</t>
  </si>
  <si>
    <t>1. Viertelfinale</t>
  </si>
  <si>
    <t>2. Viertelfinale</t>
  </si>
  <si>
    <t>3. Viertelfinale</t>
  </si>
  <si>
    <t>4. Viertelfinale</t>
  </si>
  <si>
    <t>1. Halbfinale</t>
  </si>
  <si>
    <t>2. Halbfinale</t>
  </si>
  <si>
    <t>4. Gruppe B</t>
  </si>
  <si>
    <t>4. Gruppe A</t>
  </si>
  <si>
    <t>Sieger Spiel 31</t>
  </si>
  <si>
    <t>Sieger Spiel 32</t>
  </si>
  <si>
    <t>Sieger Spiel 33</t>
  </si>
  <si>
    <t>Sieger Spiel 34</t>
  </si>
  <si>
    <t>Verlierer Spiel 35</t>
  </si>
  <si>
    <t>Verlierer Spiel 36</t>
  </si>
  <si>
    <t>Sieger Spiel 35</t>
  </si>
  <si>
    <t>Sieger Spiel 36</t>
  </si>
  <si>
    <t>Förderkreis VfB Annweiler</t>
  </si>
  <si>
    <t xml:space="preserve">21. Stadtmeisterschaften </t>
  </si>
  <si>
    <t>im Trifelsstadion</t>
  </si>
  <si>
    <t>A1 Big Pump Energy</t>
  </si>
  <si>
    <t>B1 FC Polonia</t>
  </si>
  <si>
    <t>A2 Schorle und Bier</t>
  </si>
  <si>
    <t>B2 Bistro K1</t>
  </si>
  <si>
    <t>A4 Bobby´s Talentschmiede</t>
  </si>
  <si>
    <t>B4 FC Fruscht 09</t>
  </si>
  <si>
    <t>A5 FC Cosmos</t>
  </si>
  <si>
    <t>B5 FC Rammler</t>
  </si>
  <si>
    <t>A6 Fahrschule Peter Grimm</t>
  </si>
  <si>
    <t>B6 die Furchtlosen</t>
  </si>
  <si>
    <t>B3 Kitty Cats</t>
  </si>
  <si>
    <t>Schiedrichter</t>
  </si>
  <si>
    <t>1. Daniel Burgard</t>
  </si>
  <si>
    <t>2. Jan Bitzer</t>
  </si>
  <si>
    <t>3. Sajid Tariq</t>
  </si>
  <si>
    <t>S</t>
  </si>
  <si>
    <t>4. Jan Siegel</t>
  </si>
  <si>
    <t>Sajid Tariq</t>
  </si>
  <si>
    <t>Jan Bitzer</t>
  </si>
  <si>
    <t>A3 Trifelsland</t>
  </si>
  <si>
    <t>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</si>
</sst>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24" borderId="0" xfId="0" applyFont="1" applyFill="1" applyAlignment="1">
      <alignment/>
    </xf>
    <xf numFmtId="0" fontId="0" fillId="24" borderId="0" xfId="0" applyFill="1" applyAlignment="1">
      <alignment/>
    </xf>
    <xf numFmtId="0" fontId="11" fillId="25" borderId="0" xfId="0" applyFont="1" applyFill="1" applyAlignment="1">
      <alignment/>
    </xf>
    <xf numFmtId="0" fontId="0" fillId="25" borderId="0" xfId="0" applyFill="1" applyAlignment="1">
      <alignment/>
    </xf>
    <xf numFmtId="0" fontId="11" fillId="26" borderId="0" xfId="0" applyFont="1" applyFill="1" applyAlignment="1">
      <alignment/>
    </xf>
    <xf numFmtId="0" fontId="0" fillId="26" borderId="0" xfId="0" applyFill="1" applyAlignment="1">
      <alignment/>
    </xf>
    <xf numFmtId="0" fontId="11" fillId="19" borderId="0" xfId="0" applyFont="1" applyFill="1" applyAlignment="1">
      <alignment/>
    </xf>
    <xf numFmtId="0" fontId="0" fillId="19" borderId="0" xfId="0" applyFill="1" applyAlignment="1">
      <alignment/>
    </xf>
    <xf numFmtId="0" fontId="11" fillId="0" borderId="0" xfId="0" applyFont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2" fillId="19" borderId="26" xfId="0" applyFont="1" applyFill="1" applyBorder="1" applyAlignment="1">
      <alignment horizontal="center" vertical="center"/>
    </xf>
    <xf numFmtId="0" fontId="2" fillId="19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2" fillId="19" borderId="16" xfId="0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2" fillId="27" borderId="16" xfId="0" applyFont="1" applyFill="1" applyBorder="1" applyAlignment="1">
      <alignment horizontal="center" vertical="center"/>
    </xf>
    <xf numFmtId="0" fontId="2" fillId="27" borderId="32" xfId="0" applyFont="1" applyFill="1" applyBorder="1" applyAlignment="1">
      <alignment horizontal="center" vertical="center"/>
    </xf>
    <xf numFmtId="0" fontId="2" fillId="27" borderId="33" xfId="0" applyFont="1" applyFill="1" applyBorder="1" applyAlignment="1">
      <alignment horizontal="center" vertical="center"/>
    </xf>
    <xf numFmtId="0" fontId="2" fillId="27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center" vertical="center"/>
    </xf>
    <xf numFmtId="0" fontId="2" fillId="25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20" borderId="44" xfId="0" applyFont="1" applyFill="1" applyBorder="1" applyAlignment="1">
      <alignment horizontal="center" vertical="center"/>
    </xf>
    <xf numFmtId="0" fontId="7" fillId="20" borderId="45" xfId="0" applyFont="1" applyFill="1" applyBorder="1" applyAlignment="1">
      <alignment horizontal="center" vertical="center"/>
    </xf>
    <xf numFmtId="0" fontId="7" fillId="2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176" fontId="0" fillId="0" borderId="37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28" borderId="49" xfId="0" applyFont="1" applyFill="1" applyBorder="1" applyAlignment="1">
      <alignment horizontal="center"/>
    </xf>
    <xf numFmtId="0" fontId="0" fillId="28" borderId="5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176" fontId="0" fillId="0" borderId="47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8" xfId="0" applyFont="1" applyFill="1" applyBorder="1" applyAlignment="1">
      <alignment horizontal="left" vertical="center" shrinkToFit="1"/>
    </xf>
    <xf numFmtId="0" fontId="2" fillId="24" borderId="26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5" borderId="38" xfId="0" applyFont="1" applyFill="1" applyBorder="1" applyAlignment="1">
      <alignment horizontal="center" vertical="center"/>
    </xf>
    <xf numFmtId="0" fontId="2" fillId="25" borderId="39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34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" fillId="25" borderId="31" xfId="0" applyFont="1" applyFill="1" applyBorder="1" applyAlignment="1">
      <alignment horizontal="center" vertical="center"/>
    </xf>
    <xf numFmtId="0" fontId="2" fillId="27" borderId="38" xfId="0" applyFont="1" applyFill="1" applyBorder="1" applyAlignment="1">
      <alignment horizontal="center" vertical="center"/>
    </xf>
    <xf numFmtId="0" fontId="2" fillId="27" borderId="39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32" xfId="0" applyFont="1" applyFill="1" applyBorder="1" applyAlignment="1">
      <alignment horizontal="center" vertical="center"/>
    </xf>
    <xf numFmtId="0" fontId="2" fillId="19" borderId="38" xfId="0" applyFont="1" applyFill="1" applyBorder="1" applyAlignment="1">
      <alignment horizontal="center" vertical="center"/>
    </xf>
    <xf numFmtId="0" fontId="2" fillId="19" borderId="39" xfId="0" applyFont="1" applyFill="1" applyBorder="1" applyAlignment="1">
      <alignment horizontal="center" vertical="center"/>
    </xf>
    <xf numFmtId="0" fontId="2" fillId="27" borderId="26" xfId="0" applyFont="1" applyFill="1" applyBorder="1" applyAlignment="1">
      <alignment horizontal="center" vertical="center"/>
    </xf>
    <xf numFmtId="0" fontId="2" fillId="27" borderId="31" xfId="0" applyFont="1" applyFill="1" applyBorder="1" applyAlignment="1">
      <alignment horizontal="center" vertical="center"/>
    </xf>
    <xf numFmtId="0" fontId="7" fillId="20" borderId="53" xfId="0" applyFont="1" applyFill="1" applyBorder="1" applyAlignment="1">
      <alignment horizontal="center" vertical="center"/>
    </xf>
    <xf numFmtId="0" fontId="7" fillId="20" borderId="54" xfId="0" applyFont="1" applyFill="1" applyBorder="1" applyAlignment="1">
      <alignment horizontal="center" vertical="center"/>
    </xf>
    <xf numFmtId="0" fontId="7" fillId="20" borderId="55" xfId="0" applyFont="1" applyFill="1" applyBorder="1" applyAlignment="1">
      <alignment horizontal="center" vertical="center"/>
    </xf>
    <xf numFmtId="0" fontId="7" fillId="20" borderId="5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shrinkToFit="1"/>
    </xf>
    <xf numFmtId="0" fontId="6" fillId="0" borderId="5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28" borderId="58" xfId="0" applyFont="1" applyFill="1" applyBorder="1" applyAlignment="1">
      <alignment horizontal="center"/>
    </xf>
    <xf numFmtId="0" fontId="0" fillId="28" borderId="18" xfId="0" applyFont="1" applyFill="1" applyBorder="1" applyAlignment="1">
      <alignment horizontal="center"/>
    </xf>
    <xf numFmtId="0" fontId="0" fillId="28" borderId="28" xfId="0" applyFont="1" applyFill="1" applyBorder="1" applyAlignment="1">
      <alignment horizontal="center"/>
    </xf>
    <xf numFmtId="0" fontId="0" fillId="28" borderId="19" xfId="0" applyFont="1" applyFill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20" borderId="57" xfId="0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20" borderId="58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174" fontId="0" fillId="0" borderId="57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29" borderId="55" xfId="0" applyFont="1" applyFill="1" applyBorder="1" applyAlignment="1">
      <alignment horizontal="center" vertical="center"/>
    </xf>
    <xf numFmtId="0" fontId="7" fillId="29" borderId="45" xfId="0" applyFont="1" applyFill="1" applyBorder="1" applyAlignment="1">
      <alignment horizontal="center" vertical="center"/>
    </xf>
    <xf numFmtId="0" fontId="7" fillId="29" borderId="56" xfId="0" applyFont="1" applyFill="1" applyBorder="1" applyAlignment="1">
      <alignment horizontal="center" vertical="center"/>
    </xf>
    <xf numFmtId="0" fontId="7" fillId="29" borderId="4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7" fillId="4" borderId="46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7" fillId="29" borderId="44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2" fillId="24" borderId="57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5" borderId="57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2" fillId="27" borderId="57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2" fillId="27" borderId="24" xfId="0" applyFont="1" applyFill="1" applyBorder="1" applyAlignment="1">
      <alignment horizontal="center" vertical="center"/>
    </xf>
    <xf numFmtId="0" fontId="2" fillId="27" borderId="19" xfId="0" applyFont="1" applyFill="1" applyBorder="1" applyAlignment="1">
      <alignment horizontal="center" vertical="center"/>
    </xf>
    <xf numFmtId="0" fontId="7" fillId="24" borderId="44" xfId="0" applyFont="1" applyFill="1" applyBorder="1" applyAlignment="1">
      <alignment horizontal="center" vertical="center"/>
    </xf>
    <xf numFmtId="0" fontId="7" fillId="24" borderId="56" xfId="0" applyFont="1" applyFill="1" applyBorder="1" applyAlignment="1">
      <alignment horizontal="center" vertical="center"/>
    </xf>
    <xf numFmtId="0" fontId="7" fillId="24" borderId="55" xfId="0" applyFont="1" applyFill="1" applyBorder="1" applyAlignment="1">
      <alignment horizontal="center" vertical="center"/>
    </xf>
    <xf numFmtId="0" fontId="7" fillId="24" borderId="45" xfId="0" applyFont="1" applyFill="1" applyBorder="1" applyAlignment="1">
      <alignment horizontal="center" vertical="center"/>
    </xf>
    <xf numFmtId="0" fontId="7" fillId="24" borderId="46" xfId="0" applyFont="1" applyFill="1" applyBorder="1" applyAlignment="1">
      <alignment horizontal="center" vertical="center"/>
    </xf>
    <xf numFmtId="0" fontId="2" fillId="19" borderId="57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24206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24015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38</xdr:col>
      <xdr:colOff>9525</xdr:colOff>
      <xdr:row>1</xdr:row>
      <xdr:rowOff>38100</xdr:rowOff>
    </xdr:from>
    <xdr:to>
      <xdr:col>54</xdr:col>
      <xdr:colOff>85725</xdr:colOff>
      <xdr:row>7</xdr:row>
      <xdr:rowOff>85725</xdr:rowOff>
    </xdr:to>
    <xdr:pic>
      <xdr:nvPicPr>
        <xdr:cNvPr id="3" name="Picture 7" descr="Förderkreis-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133350"/>
          <a:ext cx="1905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C112"/>
  <sheetViews>
    <sheetView showGridLines="0" tabSelected="1" zoomScalePageLayoutView="0" workbookViewId="0" topLeftCell="B3">
      <selection activeCell="AG17" sqref="AG17:BA17"/>
    </sheetView>
  </sheetViews>
  <sheetFormatPr defaultColWidth="1.7109375" defaultRowHeight="12.75"/>
  <cols>
    <col min="1" max="55" width="1.7109375" style="0" customWidth="1"/>
    <col min="56" max="56" width="1.7109375" style="22" customWidth="1"/>
    <col min="57" max="57" width="1.7109375" style="27" customWidth="1"/>
    <col min="58" max="58" width="2.8515625" style="27" customWidth="1"/>
    <col min="59" max="59" width="2.140625" style="27" customWidth="1"/>
    <col min="60" max="60" width="2.8515625" style="27" customWidth="1"/>
    <col min="61" max="64" width="1.7109375" style="27" customWidth="1"/>
    <col min="65" max="65" width="21.28125" style="27" customWidth="1"/>
    <col min="66" max="66" width="2.28125" style="27" customWidth="1"/>
    <col min="67" max="67" width="3.140625" style="27" customWidth="1"/>
    <col min="68" max="68" width="1.7109375" style="27" customWidth="1"/>
    <col min="69" max="69" width="2.28125" style="27" customWidth="1"/>
    <col min="70" max="70" width="2.57421875" style="27" customWidth="1"/>
    <col min="71" max="73" width="1.7109375" style="27" customWidth="1"/>
    <col min="74" max="80" width="1.7109375" style="65" customWidth="1"/>
    <col min="81" max="83" width="1.7109375" style="22" customWidth="1"/>
    <col min="84" max="86" width="1.7109375" style="29" customWidth="1"/>
    <col min="87" max="16384" width="1.7109375" style="22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55"/>
      <c r="BW1" s="55"/>
      <c r="BX1" s="55"/>
      <c r="BY1" s="55"/>
      <c r="BZ1" s="55"/>
      <c r="CA1" s="55"/>
      <c r="CB1" s="55"/>
      <c r="CF1" s="29"/>
      <c r="CG1" s="29"/>
      <c r="CH1" s="29"/>
    </row>
    <row r="2" spans="1:86" s="7" customFormat="1" ht="33">
      <c r="A2" s="173" t="s">
        <v>59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55"/>
      <c r="BW2" s="55"/>
      <c r="BX2" s="55"/>
      <c r="BY2" s="55"/>
      <c r="BZ2" s="55"/>
      <c r="CA2" s="55"/>
      <c r="CB2" s="55"/>
      <c r="CF2" s="29"/>
      <c r="CG2" s="29"/>
      <c r="CH2" s="29"/>
    </row>
    <row r="3" spans="1:86" s="15" customFormat="1" ht="27">
      <c r="A3" s="174" t="s">
        <v>60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56"/>
      <c r="BW3" s="56"/>
      <c r="BX3" s="56"/>
      <c r="BY3" s="56"/>
      <c r="BZ3" s="56"/>
      <c r="CA3" s="56"/>
      <c r="CB3" s="56"/>
      <c r="CF3" s="31"/>
      <c r="CG3" s="31"/>
      <c r="CH3" s="31"/>
    </row>
    <row r="4" spans="1:86" s="2" customFormat="1" ht="1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57"/>
      <c r="BW4" s="57"/>
      <c r="BX4" s="57"/>
      <c r="BY4" s="57"/>
      <c r="BZ4" s="57"/>
      <c r="CA4" s="57"/>
      <c r="CB4" s="57"/>
      <c r="CF4" s="33"/>
      <c r="CG4" s="33"/>
      <c r="CH4" s="33"/>
    </row>
    <row r="5" spans="43:86" s="2" customFormat="1" ht="6" customHeight="1"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57"/>
      <c r="BW5" s="57"/>
      <c r="BX5" s="57"/>
      <c r="BY5" s="57"/>
      <c r="BZ5" s="57"/>
      <c r="CA5" s="57"/>
      <c r="CB5" s="57"/>
      <c r="CF5" s="33"/>
      <c r="CG5" s="33"/>
      <c r="CH5" s="33"/>
    </row>
    <row r="6" spans="12:86" s="2" customFormat="1" ht="15.75">
      <c r="L6" s="3" t="s">
        <v>0</v>
      </c>
      <c r="M6" s="222" t="s">
        <v>1</v>
      </c>
      <c r="N6" s="222"/>
      <c r="O6" s="222"/>
      <c r="P6" s="222"/>
      <c r="Q6" s="222"/>
      <c r="R6" s="222"/>
      <c r="S6" s="222"/>
      <c r="T6" s="222"/>
      <c r="U6" s="2" t="s">
        <v>2</v>
      </c>
      <c r="Y6" s="223">
        <v>41790</v>
      </c>
      <c r="Z6" s="223"/>
      <c r="AA6" s="223"/>
      <c r="AB6" s="223"/>
      <c r="AC6" s="223"/>
      <c r="AD6" s="223"/>
      <c r="AE6" s="223"/>
      <c r="AF6" s="223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57"/>
      <c r="BW6" s="57"/>
      <c r="BX6" s="57"/>
      <c r="BY6" s="57"/>
      <c r="BZ6" s="57"/>
      <c r="CA6" s="57"/>
      <c r="CB6" s="57"/>
      <c r="CF6" s="33"/>
      <c r="CG6" s="33"/>
      <c r="CH6" s="33"/>
    </row>
    <row r="7" spans="43:86" s="2" customFormat="1" ht="6" customHeight="1"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57"/>
      <c r="BW7" s="57"/>
      <c r="BX7" s="57"/>
      <c r="BY7" s="57"/>
      <c r="BZ7" s="57"/>
      <c r="CA7" s="57"/>
      <c r="CB7" s="57"/>
      <c r="CF7" s="33"/>
      <c r="CG7" s="33"/>
      <c r="CH7" s="33"/>
    </row>
    <row r="8" spans="2:86" s="2" customFormat="1" ht="15">
      <c r="B8" s="230" t="s">
        <v>61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57"/>
      <c r="BW8" s="57"/>
      <c r="BX8" s="57"/>
      <c r="BY8" s="57"/>
      <c r="BZ8" s="57"/>
      <c r="CA8" s="57"/>
      <c r="CB8" s="57"/>
      <c r="CF8" s="33"/>
      <c r="CG8" s="33"/>
      <c r="CH8" s="33"/>
    </row>
    <row r="9" spans="57:86" s="2" customFormat="1" ht="6" customHeight="1"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57"/>
      <c r="BW9" s="57"/>
      <c r="BX9" s="57"/>
      <c r="BY9" s="57"/>
      <c r="BZ9" s="57"/>
      <c r="CA9" s="57"/>
      <c r="CB9" s="57"/>
      <c r="CF9" s="33"/>
      <c r="CG9" s="33"/>
      <c r="CH9" s="33"/>
    </row>
    <row r="10" spans="7:86" s="2" customFormat="1" ht="15.75">
      <c r="G10" s="6" t="s">
        <v>3</v>
      </c>
      <c r="H10" s="187">
        <v>0.4375</v>
      </c>
      <c r="I10" s="187"/>
      <c r="J10" s="187"/>
      <c r="K10" s="187"/>
      <c r="L10" s="187"/>
      <c r="M10" s="7" t="s">
        <v>4</v>
      </c>
      <c r="T10" s="6" t="s">
        <v>5</v>
      </c>
      <c r="U10" s="188">
        <v>1</v>
      </c>
      <c r="V10" s="188" t="s">
        <v>6</v>
      </c>
      <c r="W10" s="23" t="s">
        <v>39</v>
      </c>
      <c r="X10" s="100">
        <v>0.006944444444444444</v>
      </c>
      <c r="Y10" s="100"/>
      <c r="Z10" s="100"/>
      <c r="AA10" s="100"/>
      <c r="AB10" s="100"/>
      <c r="AC10" s="7" t="s">
        <v>7</v>
      </c>
      <c r="AK10" s="6" t="s">
        <v>8</v>
      </c>
      <c r="AL10" s="100">
        <v>0.001388888888888889</v>
      </c>
      <c r="AM10" s="100"/>
      <c r="AN10" s="100"/>
      <c r="AO10" s="100"/>
      <c r="AP10" s="100"/>
      <c r="AQ10" s="7" t="s">
        <v>7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57"/>
      <c r="BW10" s="57"/>
      <c r="BX10" s="57"/>
      <c r="BY10" s="57"/>
      <c r="BZ10" s="57"/>
      <c r="CA10" s="57"/>
      <c r="CB10" s="57"/>
      <c r="CF10" s="33"/>
      <c r="CG10" s="33"/>
      <c r="CH10" s="33"/>
    </row>
    <row r="11" spans="1:86" s="20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58"/>
      <c r="BW11" s="58"/>
      <c r="BX11" s="58"/>
      <c r="BY11" s="58"/>
      <c r="BZ11" s="58"/>
      <c r="CA11" s="58"/>
      <c r="CB11" s="58"/>
      <c r="CF11" s="29"/>
      <c r="CG11" s="29"/>
      <c r="CH11" s="29"/>
    </row>
    <row r="12" spans="1:86" s="20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58"/>
      <c r="BW12" s="58"/>
      <c r="BX12" s="58"/>
      <c r="BY12" s="58"/>
      <c r="BZ12" s="58"/>
      <c r="CA12" s="58"/>
      <c r="CB12" s="58"/>
      <c r="CF12" s="29"/>
      <c r="CG12" s="29"/>
      <c r="CH12" s="29"/>
    </row>
    <row r="13" spans="1:86" s="20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58"/>
      <c r="BW13" s="58"/>
      <c r="BX13" s="58"/>
      <c r="BY13" s="58"/>
      <c r="BZ13" s="58"/>
      <c r="CA13" s="58"/>
      <c r="CB13" s="58"/>
      <c r="CF13" s="29"/>
      <c r="CG13" s="29"/>
      <c r="CH13" s="29"/>
    </row>
    <row r="14" spans="1:86" s="20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58"/>
      <c r="BW14" s="58"/>
      <c r="BX14" s="58"/>
      <c r="BY14" s="58"/>
      <c r="BZ14" s="58"/>
      <c r="CA14" s="58"/>
      <c r="CB14" s="58"/>
      <c r="CF14" s="29"/>
      <c r="CG14" s="29"/>
      <c r="CH14" s="29"/>
    </row>
    <row r="15" spans="1:86" s="20" customFormat="1" ht="16.5" thickBot="1">
      <c r="A15"/>
      <c r="B15" s="224" t="s">
        <v>15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8"/>
      <c r="Z15" s="229"/>
      <c r="AA15"/>
      <c r="AB15"/>
      <c r="AC15"/>
      <c r="AD15"/>
      <c r="AE15" s="224" t="s">
        <v>16</v>
      </c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8"/>
      <c r="BC15" s="229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58"/>
      <c r="BW15" s="58"/>
      <c r="BX15" s="58"/>
      <c r="BY15" s="58"/>
      <c r="BZ15" s="58"/>
      <c r="CA15" s="58"/>
      <c r="CB15" s="58"/>
      <c r="CF15" s="29"/>
      <c r="CG15" s="29"/>
      <c r="CH15" s="29"/>
    </row>
    <row r="16" spans="1:86" s="20" customFormat="1" ht="15">
      <c r="A16"/>
      <c r="B16" s="215" t="s">
        <v>10</v>
      </c>
      <c r="C16" s="216"/>
      <c r="D16" s="214" t="s">
        <v>62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7" t="s">
        <v>82</v>
      </c>
      <c r="Z16" s="218"/>
      <c r="AA16"/>
      <c r="AB16"/>
      <c r="AC16"/>
      <c r="AD16"/>
      <c r="AE16" s="215" t="s">
        <v>10</v>
      </c>
      <c r="AF16" s="216"/>
      <c r="AG16" s="214" t="s">
        <v>63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7" t="s">
        <v>82</v>
      </c>
      <c r="BC16" s="218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58"/>
      <c r="BW16" s="58"/>
      <c r="BX16" s="58"/>
      <c r="BY16" s="58"/>
      <c r="BZ16" s="58"/>
      <c r="CA16" s="58"/>
      <c r="CB16" s="58"/>
      <c r="CF16" s="29"/>
      <c r="CG16" s="29"/>
      <c r="CH16" s="29"/>
    </row>
    <row r="17" spans="1:86" s="20" customFormat="1" ht="15">
      <c r="A17"/>
      <c r="B17" s="165" t="s">
        <v>11</v>
      </c>
      <c r="C17" s="166"/>
      <c r="D17" s="167" t="s">
        <v>64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71" t="s">
        <v>82</v>
      </c>
      <c r="Z17" s="172"/>
      <c r="AA17"/>
      <c r="AB17"/>
      <c r="AC17"/>
      <c r="AD17"/>
      <c r="AE17" s="165" t="s">
        <v>11</v>
      </c>
      <c r="AF17" s="166"/>
      <c r="AG17" s="167" t="s">
        <v>65</v>
      </c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231" t="s">
        <v>82</v>
      </c>
      <c r="BC17" s="232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58"/>
      <c r="BW17" s="58"/>
      <c r="BX17" s="58"/>
      <c r="BY17" s="58"/>
      <c r="BZ17" s="58"/>
      <c r="CA17" s="58"/>
      <c r="CB17" s="58"/>
      <c r="CF17" s="29"/>
      <c r="CG17" s="29"/>
      <c r="CH17" s="29"/>
    </row>
    <row r="18" spans="1:86" s="20" customFormat="1" ht="15">
      <c r="A18"/>
      <c r="B18" s="165" t="s">
        <v>12</v>
      </c>
      <c r="C18" s="166"/>
      <c r="D18" s="167" t="s">
        <v>81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71" t="s">
        <v>82</v>
      </c>
      <c r="Z18" s="172"/>
      <c r="AA18"/>
      <c r="AB18"/>
      <c r="AC18"/>
      <c r="AD18"/>
      <c r="AE18" s="165" t="s">
        <v>12</v>
      </c>
      <c r="AF18" s="166"/>
      <c r="AG18" s="167" t="s">
        <v>72</v>
      </c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71" t="s">
        <v>82</v>
      </c>
      <c r="BC18" s="172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58"/>
      <c r="BW18" s="58"/>
      <c r="BX18" s="58"/>
      <c r="BY18" s="58"/>
      <c r="BZ18" s="58"/>
      <c r="CA18" s="58"/>
      <c r="CB18" s="58"/>
      <c r="CF18" s="29"/>
      <c r="CG18" s="29"/>
      <c r="CH18" s="29"/>
    </row>
    <row r="19" spans="1:86" s="20" customFormat="1" ht="15">
      <c r="A19"/>
      <c r="B19" s="165" t="s">
        <v>13</v>
      </c>
      <c r="C19" s="166"/>
      <c r="D19" s="167" t="s">
        <v>66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71" t="s">
        <v>82</v>
      </c>
      <c r="Z19" s="172"/>
      <c r="AA19"/>
      <c r="AB19"/>
      <c r="AC19"/>
      <c r="AD19"/>
      <c r="AE19" s="165" t="s">
        <v>13</v>
      </c>
      <c r="AF19" s="166"/>
      <c r="AG19" s="167" t="s">
        <v>67</v>
      </c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71" t="s">
        <v>82</v>
      </c>
      <c r="BC19" s="172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58"/>
      <c r="BW19" s="58"/>
      <c r="BX19" s="58"/>
      <c r="BY19" s="58"/>
      <c r="BZ19" s="58"/>
      <c r="CA19" s="58"/>
      <c r="CB19" s="58"/>
      <c r="CF19" s="29"/>
      <c r="CG19" s="29"/>
      <c r="CH19" s="29"/>
    </row>
    <row r="20" spans="1:86" s="20" customFormat="1" ht="15">
      <c r="A20"/>
      <c r="B20" s="165" t="s">
        <v>14</v>
      </c>
      <c r="C20" s="166"/>
      <c r="D20" s="167" t="s">
        <v>68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71" t="s">
        <v>82</v>
      </c>
      <c r="Z20" s="172"/>
      <c r="AA20"/>
      <c r="AB20"/>
      <c r="AC20"/>
      <c r="AD20"/>
      <c r="AE20" s="165" t="s">
        <v>14</v>
      </c>
      <c r="AF20" s="166"/>
      <c r="AG20" s="167" t="s">
        <v>69</v>
      </c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71" t="s">
        <v>82</v>
      </c>
      <c r="BC20" s="172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58"/>
      <c r="BW20" s="58"/>
      <c r="BX20" s="58"/>
      <c r="BY20" s="58"/>
      <c r="BZ20" s="58"/>
      <c r="CA20" s="58"/>
      <c r="CB20" s="58"/>
      <c r="CF20" s="29"/>
      <c r="CG20" s="29"/>
      <c r="CH20" s="29"/>
    </row>
    <row r="21" spans="1:86" s="20" customFormat="1" ht="15.75" thickBot="1">
      <c r="A21"/>
      <c r="B21" s="226" t="s">
        <v>40</v>
      </c>
      <c r="C21" s="227"/>
      <c r="D21" s="221" t="s">
        <v>70</v>
      </c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19" t="s">
        <v>82</v>
      </c>
      <c r="Z21" s="220"/>
      <c r="AA21"/>
      <c r="AB21"/>
      <c r="AC21"/>
      <c r="AD21"/>
      <c r="AE21" s="226" t="s">
        <v>40</v>
      </c>
      <c r="AF21" s="227"/>
      <c r="AG21" s="221" t="s">
        <v>71</v>
      </c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19" t="s">
        <v>82</v>
      </c>
      <c r="BC21" s="220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58"/>
      <c r="BW21" s="58"/>
      <c r="BX21" s="58"/>
      <c r="BY21" s="58"/>
      <c r="BZ21" s="58"/>
      <c r="CA21" s="58"/>
      <c r="CB21" s="58"/>
      <c r="CF21" s="29"/>
      <c r="CG21" s="29"/>
      <c r="CH21" s="29"/>
    </row>
    <row r="22" spans="1:86" s="20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2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58"/>
      <c r="BW22" s="58"/>
      <c r="BX22" s="58"/>
      <c r="BY22" s="58"/>
      <c r="BZ22" s="58"/>
      <c r="CA22" s="58"/>
      <c r="CB22" s="58"/>
      <c r="CF22" s="29"/>
      <c r="CG22" s="29"/>
      <c r="CH22" s="29"/>
    </row>
    <row r="23" spans="1:86" s="20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58"/>
      <c r="BW23" s="58"/>
      <c r="BX23" s="58"/>
      <c r="BY23" s="58"/>
      <c r="BZ23" s="58"/>
      <c r="CA23" s="58"/>
      <c r="CB23" s="58"/>
      <c r="CF23" s="29"/>
      <c r="CG23" s="29"/>
      <c r="CH23" s="29"/>
    </row>
    <row r="24" spans="1:86" s="20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58"/>
      <c r="BW24" s="58"/>
      <c r="BX24" s="58"/>
      <c r="BY24" s="58"/>
      <c r="BZ24" s="58"/>
      <c r="CA24" s="58"/>
      <c r="CB24" s="58"/>
      <c r="CF24" s="29"/>
      <c r="CG24" s="29"/>
      <c r="CH24" s="29"/>
    </row>
    <row r="25" spans="1:86" s="49" customFormat="1" ht="16.5" customHeight="1" thickBot="1">
      <c r="A25" s="4"/>
      <c r="B25" s="210" t="s">
        <v>17</v>
      </c>
      <c r="C25" s="211"/>
      <c r="D25" s="212"/>
      <c r="E25" s="162"/>
      <c r="F25" s="213"/>
      <c r="G25" s="212" t="s">
        <v>18</v>
      </c>
      <c r="H25" s="162"/>
      <c r="I25" s="213"/>
      <c r="J25" s="212" t="s">
        <v>20</v>
      </c>
      <c r="K25" s="162"/>
      <c r="L25" s="162"/>
      <c r="M25" s="162"/>
      <c r="N25" s="213"/>
      <c r="O25" s="212" t="s">
        <v>21</v>
      </c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213"/>
      <c r="AW25" s="212" t="s">
        <v>24</v>
      </c>
      <c r="AX25" s="162"/>
      <c r="AY25" s="162"/>
      <c r="AZ25" s="162"/>
      <c r="BA25" s="213"/>
      <c r="BB25" s="212" t="s">
        <v>77</v>
      </c>
      <c r="BC25" s="163"/>
      <c r="BD25" s="21"/>
      <c r="BE25" s="34"/>
      <c r="BF25" s="35" t="s">
        <v>31</v>
      </c>
      <c r="BG25" s="36"/>
      <c r="BH25" s="36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59"/>
      <c r="BW25" s="59"/>
      <c r="BX25" s="59"/>
      <c r="BY25" s="59"/>
      <c r="BZ25" s="59"/>
      <c r="CA25" s="59"/>
      <c r="CB25" s="59"/>
      <c r="CC25" s="60"/>
      <c r="CD25" s="60"/>
      <c r="CE25" s="60"/>
      <c r="CF25" s="37"/>
      <c r="CG25" s="37"/>
      <c r="CH25" s="37"/>
    </row>
    <row r="26" spans="2:86" s="5" customFormat="1" ht="18" customHeight="1">
      <c r="B26" s="164">
        <v>1</v>
      </c>
      <c r="C26" s="145"/>
      <c r="D26" s="145"/>
      <c r="E26" s="145"/>
      <c r="F26" s="145"/>
      <c r="G26" s="145" t="s">
        <v>19</v>
      </c>
      <c r="H26" s="145"/>
      <c r="I26" s="145"/>
      <c r="J26" s="146">
        <f>$H$10</f>
        <v>0.4375</v>
      </c>
      <c r="K26" s="146"/>
      <c r="L26" s="146"/>
      <c r="M26" s="146"/>
      <c r="N26" s="147"/>
      <c r="O26" s="189" t="str">
        <f>D16</f>
        <v>A1 Big Pump Energy</v>
      </c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6" t="s">
        <v>23</v>
      </c>
      <c r="AF26" s="150" t="str">
        <f>D17</f>
        <v>A2 Schorle und Bier</v>
      </c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1"/>
      <c r="AW26" s="148">
        <v>3</v>
      </c>
      <c r="AX26" s="149"/>
      <c r="AY26" s="16" t="s">
        <v>22</v>
      </c>
      <c r="AZ26" s="149">
        <v>0</v>
      </c>
      <c r="BA26" s="152"/>
      <c r="BB26" s="141">
        <v>1</v>
      </c>
      <c r="BC26" s="142"/>
      <c r="BE26" s="34"/>
      <c r="BF26" s="38">
        <f>IF(ISBLANK(AW26),"0",IF(AW26&gt;AZ26,3,IF(AW26=AZ26,1,0)))</f>
        <v>3</v>
      </c>
      <c r="BG26" s="38" t="s">
        <v>22</v>
      </c>
      <c r="BH26" s="38">
        <f>IF(ISBLANK(AZ26),"0",IF(AZ26&gt;AW26,3,IF(AZ26=AW26,1,0)))</f>
        <v>0</v>
      </c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59"/>
      <c r="BW26" s="59"/>
      <c r="BX26" s="59"/>
      <c r="BY26" s="59"/>
      <c r="BZ26" s="59"/>
      <c r="CA26" s="59"/>
      <c r="CB26" s="59"/>
      <c r="CF26" s="39"/>
      <c r="CG26" s="39"/>
      <c r="CH26" s="39"/>
    </row>
    <row r="27" spans="1:86" s="21" customFormat="1" ht="18" customHeight="1">
      <c r="A27" s="4"/>
      <c r="B27" s="140">
        <v>2</v>
      </c>
      <c r="C27" s="139"/>
      <c r="D27" s="139"/>
      <c r="E27" s="139"/>
      <c r="F27" s="139"/>
      <c r="G27" s="139" t="s">
        <v>25</v>
      </c>
      <c r="H27" s="139"/>
      <c r="I27" s="139"/>
      <c r="J27" s="115">
        <f>J26+$U$10*$X$10+$AL$10</f>
        <v>0.4458333333333333</v>
      </c>
      <c r="K27" s="115"/>
      <c r="L27" s="115"/>
      <c r="M27" s="115"/>
      <c r="N27" s="116"/>
      <c r="O27" s="133" t="str">
        <f>AG16</f>
        <v>B1 FC Polonia</v>
      </c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26" t="s">
        <v>23</v>
      </c>
      <c r="AF27" s="134" t="str">
        <f>AG17</f>
        <v>B2 Bistro K1</v>
      </c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5"/>
      <c r="AW27" s="136">
        <v>1</v>
      </c>
      <c r="AX27" s="137"/>
      <c r="AY27" s="26" t="s">
        <v>22</v>
      </c>
      <c r="AZ27" s="137">
        <v>0</v>
      </c>
      <c r="BA27" s="138"/>
      <c r="BB27" s="202">
        <v>1</v>
      </c>
      <c r="BC27" s="203"/>
      <c r="BE27" s="34"/>
      <c r="BF27" s="38">
        <f aca="true" t="shared" si="0" ref="BF27:BF44">IF(ISBLANK(AW27),"0",IF(AW27&gt;AZ27,3,IF(AW27=AZ27,1,0)))</f>
        <v>3</v>
      </c>
      <c r="BG27" s="38" t="s">
        <v>22</v>
      </c>
      <c r="BH27" s="38">
        <f aca="true" t="shared" si="1" ref="BH27:BH44">IF(ISBLANK(AZ27),"0",IF(AZ27&gt;AW27,3,IF(AZ27=AW27,1,0)))</f>
        <v>0</v>
      </c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61"/>
      <c r="BW27" s="61"/>
      <c r="BX27" s="61"/>
      <c r="BY27" s="61"/>
      <c r="BZ27" s="61"/>
      <c r="CA27" s="61"/>
      <c r="CB27" s="61"/>
      <c r="CF27" s="37"/>
      <c r="CG27" s="37"/>
      <c r="CH27" s="37"/>
    </row>
    <row r="28" spans="1:86" s="21" customFormat="1" ht="18" customHeight="1">
      <c r="A28" s="4"/>
      <c r="B28" s="113">
        <v>3</v>
      </c>
      <c r="C28" s="114"/>
      <c r="D28" s="114"/>
      <c r="E28" s="114"/>
      <c r="F28" s="114"/>
      <c r="G28" s="114" t="s">
        <v>19</v>
      </c>
      <c r="H28" s="114"/>
      <c r="I28" s="114"/>
      <c r="J28" s="115">
        <f aca="true" t="shared" si="2" ref="J28:J35">J27+$U$10*$X$10+$AL$10</f>
        <v>0.4541666666666666</v>
      </c>
      <c r="K28" s="115"/>
      <c r="L28" s="115"/>
      <c r="M28" s="115"/>
      <c r="N28" s="116"/>
      <c r="O28" s="126" t="str">
        <f>D18</f>
        <v>A3 Trifelsland</v>
      </c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8" t="s">
        <v>23</v>
      </c>
      <c r="AF28" s="127" t="str">
        <f>D19</f>
        <v>A4 Bobby´s Talentschmiede</v>
      </c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8"/>
      <c r="AW28" s="88">
        <v>1</v>
      </c>
      <c r="AX28" s="86"/>
      <c r="AY28" s="8" t="s">
        <v>22</v>
      </c>
      <c r="AZ28" s="86">
        <v>1</v>
      </c>
      <c r="BA28" s="87"/>
      <c r="BB28" s="204">
        <v>2</v>
      </c>
      <c r="BC28" s="205"/>
      <c r="BE28" s="34"/>
      <c r="BF28" s="38">
        <f t="shared" si="0"/>
        <v>1</v>
      </c>
      <c r="BG28" s="38" t="s">
        <v>22</v>
      </c>
      <c r="BH28" s="38">
        <f t="shared" si="1"/>
        <v>1</v>
      </c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61"/>
      <c r="BW28" s="61"/>
      <c r="BX28" s="61"/>
      <c r="BY28" s="61"/>
      <c r="BZ28" s="61"/>
      <c r="CA28" s="61"/>
      <c r="CB28" s="61"/>
      <c r="CF28" s="37"/>
      <c r="CG28" s="37"/>
      <c r="CH28" s="37"/>
    </row>
    <row r="29" spans="1:86" s="21" customFormat="1" ht="18" customHeight="1">
      <c r="A29" s="4"/>
      <c r="B29" s="140">
        <v>4</v>
      </c>
      <c r="C29" s="139"/>
      <c r="D29" s="139"/>
      <c r="E29" s="139"/>
      <c r="F29" s="139"/>
      <c r="G29" s="139" t="s">
        <v>25</v>
      </c>
      <c r="H29" s="139"/>
      <c r="I29" s="139"/>
      <c r="J29" s="115">
        <f t="shared" si="2"/>
        <v>0.4624999999999999</v>
      </c>
      <c r="K29" s="115"/>
      <c r="L29" s="115"/>
      <c r="M29" s="115"/>
      <c r="N29" s="116"/>
      <c r="O29" s="133" t="str">
        <f>AG18</f>
        <v>B3 Kitty Cats</v>
      </c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26" t="s">
        <v>23</v>
      </c>
      <c r="AF29" s="134" t="str">
        <f>AG19</f>
        <v>B4 FC Fruscht 09</v>
      </c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5"/>
      <c r="AW29" s="136">
        <v>0</v>
      </c>
      <c r="AX29" s="137"/>
      <c r="AY29" s="26" t="s">
        <v>22</v>
      </c>
      <c r="AZ29" s="137">
        <v>1</v>
      </c>
      <c r="BA29" s="138"/>
      <c r="BB29" s="143">
        <v>2</v>
      </c>
      <c r="BC29" s="144"/>
      <c r="BE29" s="34"/>
      <c r="BF29" s="38">
        <f t="shared" si="0"/>
        <v>0</v>
      </c>
      <c r="BG29" s="38" t="s">
        <v>22</v>
      </c>
      <c r="BH29" s="38">
        <f t="shared" si="1"/>
        <v>3</v>
      </c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61"/>
      <c r="BW29" s="61"/>
      <c r="BX29" s="61"/>
      <c r="BY29" s="61"/>
      <c r="BZ29" s="61"/>
      <c r="CA29" s="61"/>
      <c r="CB29" s="61"/>
      <c r="CF29" s="37"/>
      <c r="CG29" s="37"/>
      <c r="CH29" s="37"/>
    </row>
    <row r="30" spans="1:86" s="21" customFormat="1" ht="18" customHeight="1">
      <c r="A30" s="4"/>
      <c r="B30" s="113">
        <v>5</v>
      </c>
      <c r="C30" s="114"/>
      <c r="D30" s="114"/>
      <c r="E30" s="114"/>
      <c r="F30" s="114"/>
      <c r="G30" s="114" t="s">
        <v>19</v>
      </c>
      <c r="H30" s="114"/>
      <c r="I30" s="114"/>
      <c r="J30" s="115">
        <f t="shared" si="2"/>
        <v>0.4708333333333332</v>
      </c>
      <c r="K30" s="115"/>
      <c r="L30" s="115"/>
      <c r="M30" s="115"/>
      <c r="N30" s="116"/>
      <c r="O30" s="126" t="str">
        <f>D20</f>
        <v>A5 FC Cosmos</v>
      </c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8" t="s">
        <v>23</v>
      </c>
      <c r="AF30" s="127" t="str">
        <f>D21</f>
        <v>A6 Fahrschule Peter Grimm</v>
      </c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8"/>
      <c r="AW30" s="88">
        <v>0</v>
      </c>
      <c r="AX30" s="86"/>
      <c r="AY30" s="8" t="s">
        <v>22</v>
      </c>
      <c r="AZ30" s="86">
        <v>0</v>
      </c>
      <c r="BA30" s="87"/>
      <c r="BB30" s="129">
        <v>3</v>
      </c>
      <c r="BC30" s="130"/>
      <c r="BE30" s="34"/>
      <c r="BF30" s="38">
        <f t="shared" si="0"/>
        <v>1</v>
      </c>
      <c r="BG30" s="38" t="s">
        <v>22</v>
      </c>
      <c r="BH30" s="38">
        <f t="shared" si="1"/>
        <v>1</v>
      </c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61"/>
      <c r="BW30" s="61"/>
      <c r="BX30" s="61"/>
      <c r="BY30" s="61"/>
      <c r="BZ30" s="61"/>
      <c r="CA30" s="61"/>
      <c r="CB30" s="61"/>
      <c r="CF30" s="37"/>
      <c r="CG30" s="37"/>
      <c r="CH30" s="37"/>
    </row>
    <row r="31" spans="1:86" s="21" customFormat="1" ht="18" customHeight="1" thickBot="1">
      <c r="A31" s="4"/>
      <c r="B31" s="109">
        <v>6</v>
      </c>
      <c r="C31" s="110"/>
      <c r="D31" s="110"/>
      <c r="E31" s="110"/>
      <c r="F31" s="110"/>
      <c r="G31" s="110" t="s">
        <v>25</v>
      </c>
      <c r="H31" s="110"/>
      <c r="I31" s="110"/>
      <c r="J31" s="111">
        <f t="shared" si="2"/>
        <v>0.4791666666666665</v>
      </c>
      <c r="K31" s="111"/>
      <c r="L31" s="111"/>
      <c r="M31" s="111"/>
      <c r="N31" s="112"/>
      <c r="O31" s="119" t="str">
        <f>AG20</f>
        <v>B5 FC Rammler</v>
      </c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" t="s">
        <v>23</v>
      </c>
      <c r="AF31" s="89" t="str">
        <f>AG21</f>
        <v>B6 die Furchtlosen</v>
      </c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122"/>
      <c r="AW31" s="123">
        <v>0</v>
      </c>
      <c r="AX31" s="124"/>
      <c r="AY31" s="9" t="s">
        <v>22</v>
      </c>
      <c r="AZ31" s="124">
        <v>3</v>
      </c>
      <c r="BA31" s="125"/>
      <c r="BB31" s="208">
        <v>3</v>
      </c>
      <c r="BC31" s="209"/>
      <c r="BE31" s="34"/>
      <c r="BF31" s="38">
        <f t="shared" si="0"/>
        <v>0</v>
      </c>
      <c r="BG31" s="38" t="s">
        <v>22</v>
      </c>
      <c r="BH31" s="38">
        <f t="shared" si="1"/>
        <v>3</v>
      </c>
      <c r="BI31" s="34"/>
      <c r="BJ31" s="34"/>
      <c r="BK31" s="27"/>
      <c r="BL31" s="27"/>
      <c r="BM31" s="27"/>
      <c r="BN31" s="27"/>
      <c r="BO31" s="27"/>
      <c r="BP31" s="27"/>
      <c r="BQ31" s="27"/>
      <c r="BR31" s="27"/>
      <c r="BS31" s="27"/>
      <c r="BT31" s="34"/>
      <c r="BU31" s="34"/>
      <c r="BV31" s="61"/>
      <c r="BW31" s="61"/>
      <c r="BX31" s="61"/>
      <c r="BY31" s="61"/>
      <c r="BZ31" s="61"/>
      <c r="CA31" s="61"/>
      <c r="CB31" s="61"/>
      <c r="CF31" s="37"/>
      <c r="CG31" s="37"/>
      <c r="CH31" s="37"/>
    </row>
    <row r="32" spans="1:86" s="21" customFormat="1" ht="18" customHeight="1">
      <c r="A32" s="4"/>
      <c r="B32" s="164">
        <v>7</v>
      </c>
      <c r="C32" s="145"/>
      <c r="D32" s="145"/>
      <c r="E32" s="145"/>
      <c r="F32" s="145"/>
      <c r="G32" s="145" t="s">
        <v>19</v>
      </c>
      <c r="H32" s="145"/>
      <c r="I32" s="145"/>
      <c r="J32" s="146">
        <f t="shared" si="2"/>
        <v>0.4874999999999998</v>
      </c>
      <c r="K32" s="146"/>
      <c r="L32" s="146"/>
      <c r="M32" s="146"/>
      <c r="N32" s="147"/>
      <c r="O32" s="189" t="str">
        <f>D16</f>
        <v>A1 Big Pump Energy</v>
      </c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6" t="s">
        <v>23</v>
      </c>
      <c r="AF32" s="150" t="str">
        <f>D18</f>
        <v>A3 Trifelsland</v>
      </c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1"/>
      <c r="AW32" s="148">
        <v>2</v>
      </c>
      <c r="AX32" s="149"/>
      <c r="AY32" s="16" t="s">
        <v>22</v>
      </c>
      <c r="AZ32" s="149">
        <v>1</v>
      </c>
      <c r="BA32" s="152"/>
      <c r="BB32" s="206">
        <v>4</v>
      </c>
      <c r="BC32" s="207"/>
      <c r="BD32" s="18"/>
      <c r="BE32" s="34"/>
      <c r="BF32" s="38">
        <f t="shared" si="0"/>
        <v>3</v>
      </c>
      <c r="BG32" s="38" t="s">
        <v>22</v>
      </c>
      <c r="BH32" s="38">
        <f t="shared" si="1"/>
        <v>0</v>
      </c>
      <c r="BI32" s="34"/>
      <c r="BJ32" s="34"/>
      <c r="BK32" s="40"/>
      <c r="BL32" s="40"/>
      <c r="BM32" s="41" t="str">
        <f>$D$16</f>
        <v>A1 Big Pump Energy</v>
      </c>
      <c r="BN32" s="42">
        <f>SUM($BF$26+$BF$32+$BF$38+$BH$44+$BH$50)</f>
        <v>15</v>
      </c>
      <c r="BO32" s="42">
        <f>SUM($AW$26+$AW$32+$AW$38+$AZ$44+$AZ$50)</f>
        <v>13</v>
      </c>
      <c r="BP32" s="43" t="s">
        <v>22</v>
      </c>
      <c r="BQ32" s="42">
        <f>SUM($AZ$26+$AZ$32+$AZ$38+$AW$44+$AW$50)</f>
        <v>2</v>
      </c>
      <c r="BR32" s="42">
        <f aca="true" t="shared" si="3" ref="BR32:BR37">SUM(BO32-BQ32)</f>
        <v>11</v>
      </c>
      <c r="BS32" s="42"/>
      <c r="BT32" s="34"/>
      <c r="BU32" s="34"/>
      <c r="BV32" s="61"/>
      <c r="BW32" s="61"/>
      <c r="BX32" s="61"/>
      <c r="BY32" s="61"/>
      <c r="BZ32" s="61"/>
      <c r="CA32" s="61"/>
      <c r="CB32" s="61"/>
      <c r="CF32" s="37"/>
      <c r="CG32" s="37"/>
      <c r="CH32" s="37"/>
    </row>
    <row r="33" spans="1:86" s="21" customFormat="1" ht="18" customHeight="1">
      <c r="A33" s="4"/>
      <c r="B33" s="140">
        <v>8</v>
      </c>
      <c r="C33" s="139"/>
      <c r="D33" s="139"/>
      <c r="E33" s="139"/>
      <c r="F33" s="139"/>
      <c r="G33" s="139" t="s">
        <v>25</v>
      </c>
      <c r="H33" s="139"/>
      <c r="I33" s="139"/>
      <c r="J33" s="115">
        <f t="shared" si="2"/>
        <v>0.4958333333333331</v>
      </c>
      <c r="K33" s="115"/>
      <c r="L33" s="115"/>
      <c r="M33" s="115"/>
      <c r="N33" s="116"/>
      <c r="O33" s="133" t="str">
        <f>AG16</f>
        <v>B1 FC Polonia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26" t="s">
        <v>23</v>
      </c>
      <c r="AF33" s="134" t="str">
        <f>AG18</f>
        <v>B3 Kitty Cats</v>
      </c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5"/>
      <c r="AW33" s="136">
        <v>4</v>
      </c>
      <c r="AX33" s="137"/>
      <c r="AY33" s="26" t="s">
        <v>22</v>
      </c>
      <c r="AZ33" s="137">
        <v>0</v>
      </c>
      <c r="BA33" s="138"/>
      <c r="BB33" s="196">
        <v>4</v>
      </c>
      <c r="BC33" s="197"/>
      <c r="BD33" s="18"/>
      <c r="BE33" s="34"/>
      <c r="BF33" s="38">
        <f t="shared" si="0"/>
        <v>3</v>
      </c>
      <c r="BG33" s="38" t="s">
        <v>22</v>
      </c>
      <c r="BH33" s="38">
        <f t="shared" si="1"/>
        <v>0</v>
      </c>
      <c r="BI33" s="34"/>
      <c r="BJ33" s="34"/>
      <c r="BK33" s="40"/>
      <c r="BL33" s="40"/>
      <c r="BM33" s="44" t="str">
        <f>$D$17</f>
        <v>A2 Schorle und Bier</v>
      </c>
      <c r="BN33" s="42">
        <f>SUM($BH$26+$BF$34+$BF$40+$BH$46+$BF$52)</f>
        <v>10</v>
      </c>
      <c r="BO33" s="42">
        <f>SUM($AZ$26+$AW$34+$AW$40+$AZ$46+$AW$52)</f>
        <v>8</v>
      </c>
      <c r="BP33" s="43" t="s">
        <v>22</v>
      </c>
      <c r="BQ33" s="42">
        <f>SUM($AW$26+$AZ$34+$AZ$40+$AW$46+$AZ$52)</f>
        <v>4</v>
      </c>
      <c r="BR33" s="42">
        <f t="shared" si="3"/>
        <v>4</v>
      </c>
      <c r="BS33" s="42"/>
      <c r="BT33" s="34"/>
      <c r="BU33" s="34"/>
      <c r="BV33" s="61"/>
      <c r="BW33" s="61"/>
      <c r="BX33" s="61"/>
      <c r="BY33" s="61"/>
      <c r="BZ33" s="61"/>
      <c r="CA33" s="61"/>
      <c r="CB33" s="61"/>
      <c r="CF33" s="37"/>
      <c r="CG33" s="37"/>
      <c r="CH33" s="37"/>
    </row>
    <row r="34" spans="1:86" s="21" customFormat="1" ht="18" customHeight="1">
      <c r="A34" s="4"/>
      <c r="B34" s="113">
        <v>9</v>
      </c>
      <c r="C34" s="114"/>
      <c r="D34" s="114"/>
      <c r="E34" s="114"/>
      <c r="F34" s="114"/>
      <c r="G34" s="114" t="s">
        <v>19</v>
      </c>
      <c r="H34" s="114"/>
      <c r="I34" s="114"/>
      <c r="J34" s="115">
        <f t="shared" si="2"/>
        <v>0.5041666666666664</v>
      </c>
      <c r="K34" s="115"/>
      <c r="L34" s="115"/>
      <c r="M34" s="115"/>
      <c r="N34" s="116"/>
      <c r="O34" s="126" t="str">
        <f>D17</f>
        <v>A2 Schorle und Bier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8" t="s">
        <v>23</v>
      </c>
      <c r="AF34" s="127" t="str">
        <f>D20</f>
        <v>A5 FC Cosmos</v>
      </c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8"/>
      <c r="AW34" s="88">
        <v>3</v>
      </c>
      <c r="AX34" s="86"/>
      <c r="AY34" s="8" t="s">
        <v>22</v>
      </c>
      <c r="AZ34" s="86">
        <v>0</v>
      </c>
      <c r="BA34" s="87"/>
      <c r="BB34" s="194">
        <v>1</v>
      </c>
      <c r="BC34" s="195"/>
      <c r="BD34" s="18"/>
      <c r="BE34" s="34"/>
      <c r="BF34" s="38">
        <f t="shared" si="0"/>
        <v>3</v>
      </c>
      <c r="BG34" s="38" t="s">
        <v>22</v>
      </c>
      <c r="BH34" s="38">
        <f t="shared" si="1"/>
        <v>0</v>
      </c>
      <c r="BI34" s="34"/>
      <c r="BJ34" s="34"/>
      <c r="BK34" s="40"/>
      <c r="BL34" s="40"/>
      <c r="BM34" s="44" t="str">
        <f>$D$19</f>
        <v>A4 Bobby´s Talentschmiede</v>
      </c>
      <c r="BN34" s="42">
        <f>SUM($BH$28+$BF$36+$BH$40+$BF$44+$BH$54)</f>
        <v>7</v>
      </c>
      <c r="BO34" s="42">
        <f>SUM($AZ$28+$AW$36+$AZ$40+$AW$44+$AZ$54)</f>
        <v>4</v>
      </c>
      <c r="BP34" s="43" t="s">
        <v>22</v>
      </c>
      <c r="BQ34" s="42">
        <f>SUM($AW$28+$AZ$36+$AW$40+$AZ$44+$AW$54)</f>
        <v>6</v>
      </c>
      <c r="BR34" s="42">
        <f t="shared" si="3"/>
        <v>-2</v>
      </c>
      <c r="BS34" s="42"/>
      <c r="BT34" s="34"/>
      <c r="BU34" s="34"/>
      <c r="BV34" s="61"/>
      <c r="BW34" s="61"/>
      <c r="BX34" s="61"/>
      <c r="BY34" s="61"/>
      <c r="BZ34" s="61"/>
      <c r="CA34" s="61"/>
      <c r="CB34" s="61"/>
      <c r="CF34" s="37"/>
      <c r="CG34" s="37"/>
      <c r="CH34" s="37"/>
    </row>
    <row r="35" spans="1:86" s="21" customFormat="1" ht="18" customHeight="1">
      <c r="A35" s="4"/>
      <c r="B35" s="140">
        <v>10</v>
      </c>
      <c r="C35" s="139"/>
      <c r="D35" s="139"/>
      <c r="E35" s="139"/>
      <c r="F35" s="139"/>
      <c r="G35" s="139" t="s">
        <v>25</v>
      </c>
      <c r="H35" s="139"/>
      <c r="I35" s="139"/>
      <c r="J35" s="115">
        <f t="shared" si="2"/>
        <v>0.5124999999999997</v>
      </c>
      <c r="K35" s="115"/>
      <c r="L35" s="115"/>
      <c r="M35" s="115"/>
      <c r="N35" s="116"/>
      <c r="O35" s="133" t="str">
        <f>AG17</f>
        <v>B2 Bistro K1</v>
      </c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26" t="s">
        <v>23</v>
      </c>
      <c r="AF35" s="134" t="str">
        <f>AG20</f>
        <v>B5 FC Rammler</v>
      </c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5"/>
      <c r="AW35" s="136">
        <v>7</v>
      </c>
      <c r="AX35" s="137"/>
      <c r="AY35" s="26" t="s">
        <v>22</v>
      </c>
      <c r="AZ35" s="137">
        <v>1</v>
      </c>
      <c r="BA35" s="138"/>
      <c r="BB35" s="202">
        <v>1</v>
      </c>
      <c r="BC35" s="203"/>
      <c r="BD35" s="18"/>
      <c r="BE35" s="34"/>
      <c r="BF35" s="38">
        <f t="shared" si="0"/>
        <v>3</v>
      </c>
      <c r="BG35" s="38" t="s">
        <v>22</v>
      </c>
      <c r="BH35" s="38">
        <f t="shared" si="1"/>
        <v>0</v>
      </c>
      <c r="BI35" s="34"/>
      <c r="BJ35" s="34"/>
      <c r="BK35" s="40"/>
      <c r="BL35" s="40"/>
      <c r="BM35" s="44" t="str">
        <f>$D$18</f>
        <v>A3 Trifelsland</v>
      </c>
      <c r="BN35" s="42">
        <f>SUM($BF$28+$BH$32+$BH$42+$BF$48+$BH$52)</f>
        <v>5</v>
      </c>
      <c r="BO35" s="42">
        <f>SUM($AW$28+$AZ$32+$AZ$42+$AW$48+$AZ$52)</f>
        <v>4</v>
      </c>
      <c r="BP35" s="43" t="s">
        <v>22</v>
      </c>
      <c r="BQ35" s="42">
        <f>SUM($AZ$28+$AW$32+$AW$42+$AZ$48+$AW$52)</f>
        <v>6</v>
      </c>
      <c r="BR35" s="42">
        <f t="shared" si="3"/>
        <v>-2</v>
      </c>
      <c r="BS35" s="42"/>
      <c r="BT35" s="34"/>
      <c r="BU35" s="34"/>
      <c r="BV35" s="61"/>
      <c r="BW35" s="61"/>
      <c r="BX35" s="61"/>
      <c r="BY35" s="61"/>
      <c r="BZ35" s="61"/>
      <c r="CA35" s="61"/>
      <c r="CB35" s="61"/>
      <c r="CF35" s="37"/>
      <c r="CG35" s="37"/>
      <c r="CH35" s="37"/>
    </row>
    <row r="36" spans="1:86" s="21" customFormat="1" ht="18" customHeight="1">
      <c r="A36" s="4"/>
      <c r="B36" s="113">
        <v>11</v>
      </c>
      <c r="C36" s="114"/>
      <c r="D36" s="114"/>
      <c r="E36" s="114"/>
      <c r="F36" s="114"/>
      <c r="G36" s="114" t="s">
        <v>19</v>
      </c>
      <c r="H36" s="114"/>
      <c r="I36" s="114"/>
      <c r="J36" s="115">
        <f aca="true" t="shared" si="4" ref="J36:J55">J35+$U$10*$X$10+$AL$10</f>
        <v>0.520833333333333</v>
      </c>
      <c r="K36" s="115"/>
      <c r="L36" s="115"/>
      <c r="M36" s="115"/>
      <c r="N36" s="116"/>
      <c r="O36" s="126" t="str">
        <f>D19</f>
        <v>A4 Bobby´s Talentschmiede</v>
      </c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8" t="s">
        <v>23</v>
      </c>
      <c r="AF36" s="127" t="str">
        <f>D21</f>
        <v>A6 Fahrschule Peter Grimm</v>
      </c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8"/>
      <c r="AW36" s="88">
        <v>1</v>
      </c>
      <c r="AX36" s="86"/>
      <c r="AY36" s="8" t="s">
        <v>22</v>
      </c>
      <c r="AZ36" s="86">
        <v>0</v>
      </c>
      <c r="BA36" s="87"/>
      <c r="BB36" s="204">
        <v>2</v>
      </c>
      <c r="BC36" s="205"/>
      <c r="BD36" s="18"/>
      <c r="BE36" s="34"/>
      <c r="BF36" s="38">
        <f t="shared" si="0"/>
        <v>3</v>
      </c>
      <c r="BG36" s="38" t="s">
        <v>22</v>
      </c>
      <c r="BH36" s="38">
        <f t="shared" si="1"/>
        <v>0</v>
      </c>
      <c r="BI36" s="34"/>
      <c r="BJ36" s="34"/>
      <c r="BK36" s="40"/>
      <c r="BL36" s="40"/>
      <c r="BM36" s="44" t="str">
        <f>$D$21</f>
        <v>A6 Fahrschule Peter Grimm</v>
      </c>
      <c r="BN36" s="42">
        <f>SUM($BH$30+$BH$36+$BF$42+$BF$46+$BF$50)</f>
        <v>4</v>
      </c>
      <c r="BO36" s="42">
        <f>SUM($AZ$30+$AZ$36+$AW$42+$AW$46+$AW$50)</f>
        <v>5</v>
      </c>
      <c r="BP36" s="43" t="s">
        <v>22</v>
      </c>
      <c r="BQ36" s="42">
        <f>SUM($AW$30+$AW$36+$AZ$42+$AZ$46+$AZ$50)</f>
        <v>7</v>
      </c>
      <c r="BR36" s="42">
        <f t="shared" si="3"/>
        <v>-2</v>
      </c>
      <c r="BS36" s="42"/>
      <c r="BT36" s="34"/>
      <c r="BU36" s="34"/>
      <c r="BV36" s="61"/>
      <c r="BW36" s="61"/>
      <c r="BX36" s="61"/>
      <c r="BY36" s="61"/>
      <c r="BZ36" s="61"/>
      <c r="CA36" s="61"/>
      <c r="CB36" s="61"/>
      <c r="CF36" s="37"/>
      <c r="CG36" s="37"/>
      <c r="CH36" s="37"/>
    </row>
    <row r="37" spans="1:86" s="21" customFormat="1" ht="18" customHeight="1" thickBot="1">
      <c r="A37" s="4"/>
      <c r="B37" s="109">
        <v>12</v>
      </c>
      <c r="C37" s="110"/>
      <c r="D37" s="110"/>
      <c r="E37" s="110"/>
      <c r="F37" s="110"/>
      <c r="G37" s="110" t="s">
        <v>25</v>
      </c>
      <c r="H37" s="110"/>
      <c r="I37" s="110"/>
      <c r="J37" s="111">
        <f t="shared" si="4"/>
        <v>0.5291666666666663</v>
      </c>
      <c r="K37" s="111"/>
      <c r="L37" s="111"/>
      <c r="M37" s="111"/>
      <c r="N37" s="112"/>
      <c r="O37" s="119" t="str">
        <f>AG19</f>
        <v>B4 FC Fruscht 09</v>
      </c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" t="s">
        <v>23</v>
      </c>
      <c r="AF37" s="89" t="str">
        <f>AG21</f>
        <v>B6 die Furchtlosen</v>
      </c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122"/>
      <c r="AW37" s="123">
        <v>0</v>
      </c>
      <c r="AX37" s="124"/>
      <c r="AY37" s="9" t="s">
        <v>22</v>
      </c>
      <c r="AZ37" s="124">
        <v>0</v>
      </c>
      <c r="BA37" s="125"/>
      <c r="BB37" s="198">
        <v>2</v>
      </c>
      <c r="BC37" s="199"/>
      <c r="BD37" s="18"/>
      <c r="BE37" s="34"/>
      <c r="BF37" s="38">
        <f t="shared" si="0"/>
        <v>1</v>
      </c>
      <c r="BG37" s="38" t="s">
        <v>22</v>
      </c>
      <c r="BH37" s="38">
        <f t="shared" si="1"/>
        <v>1</v>
      </c>
      <c r="BI37" s="34"/>
      <c r="BJ37" s="34"/>
      <c r="BK37" s="34"/>
      <c r="BL37" s="34"/>
      <c r="BM37" s="44" t="str">
        <f>$D$20</f>
        <v>A5 FC Cosmos</v>
      </c>
      <c r="BN37" s="42">
        <f>SUM($BF$30+$BH$34+$BH$38+$BH$48+$BF$54)</f>
        <v>1</v>
      </c>
      <c r="BO37" s="42">
        <f>SUM($AW$30+$AZ$34+$AZ$38+$AZ$48+$AW$54)</f>
        <v>1</v>
      </c>
      <c r="BP37" s="43" t="s">
        <v>22</v>
      </c>
      <c r="BQ37" s="42">
        <f>SUM($AZ$30+$AW$34+$AW$38+$AW$48+$AZ$54)</f>
        <v>10</v>
      </c>
      <c r="BR37" s="42">
        <f t="shared" si="3"/>
        <v>-9</v>
      </c>
      <c r="BS37" s="42"/>
      <c r="BT37" s="34"/>
      <c r="BU37" s="34"/>
      <c r="BV37" s="61"/>
      <c r="BW37" s="61"/>
      <c r="BX37" s="61"/>
      <c r="BY37" s="61"/>
      <c r="BZ37" s="61"/>
      <c r="CA37" s="61"/>
      <c r="CB37" s="61"/>
      <c r="CF37" s="37"/>
      <c r="CG37" s="37"/>
      <c r="CH37" s="37"/>
    </row>
    <row r="38" spans="1:86" s="21" customFormat="1" ht="18" customHeight="1">
      <c r="A38" s="4"/>
      <c r="B38" s="164">
        <v>13</v>
      </c>
      <c r="C38" s="145"/>
      <c r="D38" s="145"/>
      <c r="E38" s="145"/>
      <c r="F38" s="145"/>
      <c r="G38" s="145" t="s">
        <v>19</v>
      </c>
      <c r="H38" s="145"/>
      <c r="I38" s="145"/>
      <c r="J38" s="146">
        <f t="shared" si="4"/>
        <v>0.5374999999999996</v>
      </c>
      <c r="K38" s="146"/>
      <c r="L38" s="146"/>
      <c r="M38" s="146"/>
      <c r="N38" s="147"/>
      <c r="O38" s="189" t="str">
        <f>D16</f>
        <v>A1 Big Pump Energy</v>
      </c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6" t="s">
        <v>23</v>
      </c>
      <c r="AF38" s="150" t="str">
        <f>D20</f>
        <v>A5 FC Cosmos</v>
      </c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1"/>
      <c r="AW38" s="148">
        <v>4</v>
      </c>
      <c r="AX38" s="149"/>
      <c r="AY38" s="16" t="s">
        <v>22</v>
      </c>
      <c r="AZ38" s="149">
        <v>0</v>
      </c>
      <c r="BA38" s="152"/>
      <c r="BB38" s="200">
        <v>3</v>
      </c>
      <c r="BC38" s="201"/>
      <c r="BD38" s="18"/>
      <c r="BE38" s="34"/>
      <c r="BF38" s="38">
        <f t="shared" si="0"/>
        <v>3</v>
      </c>
      <c r="BG38" s="38" t="s">
        <v>22</v>
      </c>
      <c r="BH38" s="38">
        <f t="shared" si="1"/>
        <v>0</v>
      </c>
      <c r="BI38" s="34"/>
      <c r="BJ38" s="27"/>
      <c r="BK38" s="27"/>
      <c r="BL38" s="27"/>
      <c r="BM38" s="27"/>
      <c r="BN38" s="27"/>
      <c r="BO38" s="27"/>
      <c r="BP38" s="27"/>
      <c r="BQ38" s="27"/>
      <c r="BR38" s="42"/>
      <c r="BS38" s="42"/>
      <c r="BT38" s="34"/>
      <c r="BU38" s="34"/>
      <c r="BV38" s="61"/>
      <c r="BW38" s="61"/>
      <c r="BX38" s="61"/>
      <c r="BY38" s="61"/>
      <c r="BZ38" s="61"/>
      <c r="CA38" s="61"/>
      <c r="CB38" s="61"/>
      <c r="CF38" s="37"/>
      <c r="CG38" s="37"/>
      <c r="CH38" s="37"/>
    </row>
    <row r="39" spans="1:86" s="21" customFormat="1" ht="18" customHeight="1">
      <c r="A39" s="4"/>
      <c r="B39" s="140">
        <v>14</v>
      </c>
      <c r="C39" s="139"/>
      <c r="D39" s="139"/>
      <c r="E39" s="139"/>
      <c r="F39" s="139"/>
      <c r="G39" s="139" t="s">
        <v>25</v>
      </c>
      <c r="H39" s="139"/>
      <c r="I39" s="139"/>
      <c r="J39" s="115">
        <f t="shared" si="4"/>
        <v>0.545833333333333</v>
      </c>
      <c r="K39" s="115"/>
      <c r="L39" s="115"/>
      <c r="M39" s="115"/>
      <c r="N39" s="116"/>
      <c r="O39" s="133" t="str">
        <f>AG16</f>
        <v>B1 FC Polonia</v>
      </c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26" t="s">
        <v>23</v>
      </c>
      <c r="AF39" s="134" t="str">
        <f>AG20</f>
        <v>B5 FC Rammler</v>
      </c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5"/>
      <c r="AW39" s="136">
        <v>3</v>
      </c>
      <c r="AX39" s="137"/>
      <c r="AY39" s="26" t="s">
        <v>22</v>
      </c>
      <c r="AZ39" s="137">
        <v>0</v>
      </c>
      <c r="BA39" s="138"/>
      <c r="BB39" s="131">
        <v>3</v>
      </c>
      <c r="BC39" s="132"/>
      <c r="BD39" s="18"/>
      <c r="BE39" s="34"/>
      <c r="BF39" s="38">
        <f t="shared" si="0"/>
        <v>3</v>
      </c>
      <c r="BG39" s="38" t="s">
        <v>22</v>
      </c>
      <c r="BH39" s="38">
        <f t="shared" si="1"/>
        <v>0</v>
      </c>
      <c r="BI39" s="34"/>
      <c r="BJ39" s="34"/>
      <c r="BK39" s="40"/>
      <c r="BL39" s="40"/>
      <c r="BM39" s="44" t="str">
        <f>$AG$16</f>
        <v>B1 FC Polonia</v>
      </c>
      <c r="BN39" s="42">
        <f>SUM($BF$27+$BF$33+$BF$39+$BH$45+$BH$51)</f>
        <v>13</v>
      </c>
      <c r="BO39" s="42">
        <f>SUM($AW$27+$AW$33+$AW$39+$AZ$45+$AZ$51)</f>
        <v>11</v>
      </c>
      <c r="BP39" s="43" t="s">
        <v>22</v>
      </c>
      <c r="BQ39" s="42">
        <f>SUM($AZ$27+$AZ$33+$AZ$39+$AW$45+$AW$51)</f>
        <v>0</v>
      </c>
      <c r="BR39" s="42">
        <f aca="true" t="shared" si="5" ref="BR39:BR44">SUM(BO39-BQ39)</f>
        <v>11</v>
      </c>
      <c r="BS39" s="42"/>
      <c r="BT39" s="34"/>
      <c r="BU39" s="34"/>
      <c r="BV39" s="61"/>
      <c r="BW39" s="61"/>
      <c r="BX39" s="61"/>
      <c r="BY39" s="61"/>
      <c r="BZ39" s="61"/>
      <c r="CA39" s="61"/>
      <c r="CB39" s="61"/>
      <c r="CF39" s="37"/>
      <c r="CG39" s="37"/>
      <c r="CH39" s="37"/>
    </row>
    <row r="40" spans="1:86" s="21" customFormat="1" ht="18" customHeight="1">
      <c r="A40" s="4"/>
      <c r="B40" s="113">
        <v>15</v>
      </c>
      <c r="C40" s="114"/>
      <c r="D40" s="114"/>
      <c r="E40" s="114"/>
      <c r="F40" s="114"/>
      <c r="G40" s="114" t="s">
        <v>19</v>
      </c>
      <c r="H40" s="114"/>
      <c r="I40" s="114"/>
      <c r="J40" s="115">
        <f t="shared" si="4"/>
        <v>0.5541666666666663</v>
      </c>
      <c r="K40" s="115"/>
      <c r="L40" s="115"/>
      <c r="M40" s="115"/>
      <c r="N40" s="116"/>
      <c r="O40" s="126" t="str">
        <f>D17</f>
        <v>A2 Schorle und Bier</v>
      </c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8" t="s">
        <v>23</v>
      </c>
      <c r="AF40" s="127" t="str">
        <f>D19</f>
        <v>A4 Bobby´s Talentschmiede</v>
      </c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8"/>
      <c r="AW40" s="88">
        <v>2</v>
      </c>
      <c r="AX40" s="86"/>
      <c r="AY40" s="8" t="s">
        <v>22</v>
      </c>
      <c r="AZ40" s="86">
        <v>0</v>
      </c>
      <c r="BA40" s="87"/>
      <c r="BB40" s="120">
        <v>4</v>
      </c>
      <c r="BC40" s="121"/>
      <c r="BD40" s="18"/>
      <c r="BE40" s="34"/>
      <c r="BF40" s="38">
        <f t="shared" si="0"/>
        <v>3</v>
      </c>
      <c r="BG40" s="38" t="s">
        <v>22</v>
      </c>
      <c r="BH40" s="38">
        <f t="shared" si="1"/>
        <v>0</v>
      </c>
      <c r="BI40" s="34"/>
      <c r="BJ40" s="34"/>
      <c r="BK40" s="40"/>
      <c r="BL40" s="40"/>
      <c r="BM40" s="44" t="str">
        <f>$AG$19</f>
        <v>B4 FC Fruscht 09</v>
      </c>
      <c r="BN40" s="42">
        <f>SUM($BH$29+$BF$37+$BH$41+$BF$45+$BH$55)</f>
        <v>11</v>
      </c>
      <c r="BO40" s="42">
        <f>SUM($AZ$29+$AW$37+$AZ$41+$AW$45+$AZ$55)</f>
        <v>9</v>
      </c>
      <c r="BP40" s="43" t="s">
        <v>22</v>
      </c>
      <c r="BQ40" s="42">
        <f>SUM($AW$29+$AZ$37+$AW$41+$AZ$45+$AW$55)</f>
        <v>0</v>
      </c>
      <c r="BR40" s="42">
        <f t="shared" si="5"/>
        <v>9</v>
      </c>
      <c r="BS40" s="42"/>
      <c r="BT40" s="34"/>
      <c r="BU40" s="34"/>
      <c r="BV40" s="61"/>
      <c r="BW40" s="61"/>
      <c r="BX40" s="61"/>
      <c r="BY40" s="61"/>
      <c r="BZ40" s="61"/>
      <c r="CA40" s="61"/>
      <c r="CB40" s="61"/>
      <c r="CF40" s="37"/>
      <c r="CG40" s="37"/>
      <c r="CH40" s="37"/>
    </row>
    <row r="41" spans="1:86" s="21" customFormat="1" ht="18" customHeight="1">
      <c r="A41" s="4"/>
      <c r="B41" s="140">
        <v>16</v>
      </c>
      <c r="C41" s="139"/>
      <c r="D41" s="139"/>
      <c r="E41" s="139"/>
      <c r="F41" s="139"/>
      <c r="G41" s="139" t="s">
        <v>25</v>
      </c>
      <c r="H41" s="139"/>
      <c r="I41" s="139"/>
      <c r="J41" s="115">
        <f t="shared" si="4"/>
        <v>0.5624999999999996</v>
      </c>
      <c r="K41" s="115"/>
      <c r="L41" s="115"/>
      <c r="M41" s="115"/>
      <c r="N41" s="116"/>
      <c r="O41" s="133" t="str">
        <f>AG17</f>
        <v>B2 Bistro K1</v>
      </c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26" t="s">
        <v>23</v>
      </c>
      <c r="AF41" s="134" t="str">
        <f>AG19</f>
        <v>B4 FC Fruscht 09</v>
      </c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5"/>
      <c r="AW41" s="136">
        <v>0</v>
      </c>
      <c r="AX41" s="137"/>
      <c r="AY41" s="26" t="s">
        <v>22</v>
      </c>
      <c r="AZ41" s="137">
        <v>3</v>
      </c>
      <c r="BA41" s="138"/>
      <c r="BB41" s="196">
        <v>4</v>
      </c>
      <c r="BC41" s="197"/>
      <c r="BD41" s="18"/>
      <c r="BE41" s="34"/>
      <c r="BF41" s="38">
        <f t="shared" si="0"/>
        <v>0</v>
      </c>
      <c r="BG41" s="38" t="s">
        <v>22</v>
      </c>
      <c r="BH41" s="38">
        <f t="shared" si="1"/>
        <v>3</v>
      </c>
      <c r="BI41" s="34"/>
      <c r="BJ41" s="34"/>
      <c r="BK41" s="40"/>
      <c r="BL41" s="40"/>
      <c r="BM41" s="44" t="str">
        <f>$AG$21</f>
        <v>B6 die Furchtlosen</v>
      </c>
      <c r="BN41" s="42">
        <f>SUM($BH$31+$BH$37+$BF$43+$BF$47+$BF$51)</f>
        <v>8</v>
      </c>
      <c r="BO41" s="42">
        <f>SUM($AZ$31+$AZ$37+$AW$43+$AW$47+$AW$51)</f>
        <v>6</v>
      </c>
      <c r="BP41" s="43" t="s">
        <v>22</v>
      </c>
      <c r="BQ41" s="42">
        <f>SUM($AW$31+$AW$37+$AZ$43+$AZ$47+$AZ$51)</f>
        <v>3</v>
      </c>
      <c r="BR41" s="42">
        <f t="shared" si="5"/>
        <v>3</v>
      </c>
      <c r="BS41" s="42"/>
      <c r="BT41" s="34"/>
      <c r="BU41" s="34"/>
      <c r="BV41" s="61"/>
      <c r="BW41" s="61"/>
      <c r="BX41" s="61"/>
      <c r="BY41" s="61"/>
      <c r="BZ41" s="61"/>
      <c r="CA41" s="61"/>
      <c r="CB41" s="61"/>
      <c r="CF41" s="37"/>
      <c r="CG41" s="37"/>
      <c r="CH41" s="37"/>
    </row>
    <row r="42" spans="1:86" s="21" customFormat="1" ht="18" customHeight="1">
      <c r="A42" s="4"/>
      <c r="B42" s="113">
        <v>17</v>
      </c>
      <c r="C42" s="114"/>
      <c r="D42" s="114"/>
      <c r="E42" s="114"/>
      <c r="F42" s="114"/>
      <c r="G42" s="114" t="s">
        <v>19</v>
      </c>
      <c r="H42" s="114"/>
      <c r="I42" s="114"/>
      <c r="J42" s="115">
        <f t="shared" si="4"/>
        <v>0.5708333333333329</v>
      </c>
      <c r="K42" s="115"/>
      <c r="L42" s="115"/>
      <c r="M42" s="115"/>
      <c r="N42" s="116"/>
      <c r="O42" s="126" t="str">
        <f>D21</f>
        <v>A6 Fahrschule Peter Grimm</v>
      </c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8" t="s">
        <v>23</v>
      </c>
      <c r="AF42" s="127" t="str">
        <f>D18</f>
        <v>A3 Trifelsland</v>
      </c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8"/>
      <c r="AW42" s="88">
        <v>3</v>
      </c>
      <c r="AX42" s="86"/>
      <c r="AY42" s="8" t="s">
        <v>22</v>
      </c>
      <c r="AZ42" s="86">
        <v>1</v>
      </c>
      <c r="BA42" s="87"/>
      <c r="BB42" s="194">
        <v>1</v>
      </c>
      <c r="BC42" s="195"/>
      <c r="BD42" s="18"/>
      <c r="BE42" s="34"/>
      <c r="BF42" s="38">
        <f t="shared" si="0"/>
        <v>3</v>
      </c>
      <c r="BG42" s="38" t="s">
        <v>22</v>
      </c>
      <c r="BH42" s="38">
        <f t="shared" si="1"/>
        <v>0</v>
      </c>
      <c r="BI42" s="34"/>
      <c r="BJ42" s="34"/>
      <c r="BK42" s="40"/>
      <c r="BL42" s="40"/>
      <c r="BM42" s="44" t="str">
        <f>$AG$17</f>
        <v>B2 Bistro K1</v>
      </c>
      <c r="BN42" s="42">
        <f>SUM($BH$27+$BF$35+$BF$41+$BH$47+$BF$53)</f>
        <v>7</v>
      </c>
      <c r="BO42" s="42">
        <f>SUM($AZ$27+$AW$35+$AW$41+$AZ$47+$AW$53)</f>
        <v>9</v>
      </c>
      <c r="BP42" s="43" t="s">
        <v>22</v>
      </c>
      <c r="BQ42" s="42">
        <f>SUM($AW$27+$AZ$35+$AZ$41+$AW$47+$AZ$53)</f>
        <v>6</v>
      </c>
      <c r="BR42" s="42">
        <f t="shared" si="5"/>
        <v>3</v>
      </c>
      <c r="BS42" s="42"/>
      <c r="BT42" s="34"/>
      <c r="BU42" s="34"/>
      <c r="BV42" s="61"/>
      <c r="BW42" s="61"/>
      <c r="BX42" s="61"/>
      <c r="BY42" s="61"/>
      <c r="BZ42" s="61"/>
      <c r="CA42" s="61"/>
      <c r="CB42" s="61"/>
      <c r="CF42" s="37"/>
      <c r="CG42" s="37"/>
      <c r="CH42" s="37"/>
    </row>
    <row r="43" spans="1:86" s="21" customFormat="1" ht="18" customHeight="1" thickBot="1">
      <c r="A43" s="4"/>
      <c r="B43" s="109">
        <v>18</v>
      </c>
      <c r="C43" s="110"/>
      <c r="D43" s="110"/>
      <c r="E43" s="110"/>
      <c r="F43" s="110"/>
      <c r="G43" s="110" t="s">
        <v>25</v>
      </c>
      <c r="H43" s="110"/>
      <c r="I43" s="110"/>
      <c r="J43" s="111">
        <f t="shared" si="4"/>
        <v>0.5791666666666662</v>
      </c>
      <c r="K43" s="111"/>
      <c r="L43" s="111"/>
      <c r="M43" s="111"/>
      <c r="N43" s="112"/>
      <c r="O43" s="119" t="str">
        <f>AG21</f>
        <v>B6 die Furchtlosen</v>
      </c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" t="s">
        <v>23</v>
      </c>
      <c r="AF43" s="89" t="str">
        <f>AG18</f>
        <v>B3 Kitty Cats</v>
      </c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122"/>
      <c r="AW43" s="123">
        <v>3</v>
      </c>
      <c r="AX43" s="124"/>
      <c r="AY43" s="9" t="s">
        <v>22</v>
      </c>
      <c r="AZ43" s="124">
        <v>0</v>
      </c>
      <c r="BA43" s="125"/>
      <c r="BB43" s="190">
        <v>1</v>
      </c>
      <c r="BC43" s="191"/>
      <c r="BD43" s="18"/>
      <c r="BE43" s="34"/>
      <c r="BF43" s="38">
        <f t="shared" si="0"/>
        <v>3</v>
      </c>
      <c r="BG43" s="38" t="s">
        <v>22</v>
      </c>
      <c r="BH43" s="38">
        <f t="shared" si="1"/>
        <v>0</v>
      </c>
      <c r="BI43" s="34"/>
      <c r="BJ43" s="34"/>
      <c r="BK43" s="40"/>
      <c r="BL43" s="40"/>
      <c r="BM43" s="44" t="str">
        <f>$AG$20</f>
        <v>B5 FC Rammler</v>
      </c>
      <c r="BN43" s="42">
        <f>SUM($BF$31+$BH$35+$BH$39+$BH$49+$BF$55)</f>
        <v>3</v>
      </c>
      <c r="BO43" s="42">
        <f>SUM($AW$31+$AZ$35+$AZ$39+$AZ$49+$AW$55)</f>
        <v>4</v>
      </c>
      <c r="BP43" s="43" t="s">
        <v>22</v>
      </c>
      <c r="BQ43" s="42">
        <f>SUM($AZ$31+$AW$35+$AW$39+$AW$49+$AZ$55)</f>
        <v>18</v>
      </c>
      <c r="BR43" s="42">
        <f t="shared" si="5"/>
        <v>-14</v>
      </c>
      <c r="BS43" s="42"/>
      <c r="BT43" s="34"/>
      <c r="BU43" s="34"/>
      <c r="BV43" s="61"/>
      <c r="BW43" s="61"/>
      <c r="BX43" s="61"/>
      <c r="BY43" s="61"/>
      <c r="BZ43" s="61"/>
      <c r="CA43" s="61"/>
      <c r="CB43" s="61"/>
      <c r="CF43" s="37"/>
      <c r="CG43" s="37"/>
      <c r="CH43" s="37"/>
    </row>
    <row r="44" spans="1:86" s="21" customFormat="1" ht="18" customHeight="1">
      <c r="A44" s="4"/>
      <c r="B44" s="164">
        <v>19</v>
      </c>
      <c r="C44" s="145"/>
      <c r="D44" s="145"/>
      <c r="E44" s="145"/>
      <c r="F44" s="145"/>
      <c r="G44" s="145" t="s">
        <v>19</v>
      </c>
      <c r="H44" s="145"/>
      <c r="I44" s="145"/>
      <c r="J44" s="146">
        <f t="shared" si="4"/>
        <v>0.5874999999999995</v>
      </c>
      <c r="K44" s="146"/>
      <c r="L44" s="146"/>
      <c r="M44" s="146"/>
      <c r="N44" s="147"/>
      <c r="O44" s="189" t="str">
        <f>D19</f>
        <v>A4 Bobby´s Talentschmiede</v>
      </c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6" t="s">
        <v>23</v>
      </c>
      <c r="AF44" s="150" t="str">
        <f>D16</f>
        <v>A1 Big Pump Energy</v>
      </c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1"/>
      <c r="AW44" s="148">
        <v>0</v>
      </c>
      <c r="AX44" s="149"/>
      <c r="AY44" s="16" t="s">
        <v>22</v>
      </c>
      <c r="AZ44" s="149">
        <v>2</v>
      </c>
      <c r="BA44" s="152"/>
      <c r="BB44" s="192">
        <v>2</v>
      </c>
      <c r="BC44" s="193"/>
      <c r="BD44" s="18"/>
      <c r="BE44" s="34"/>
      <c r="BF44" s="38">
        <f t="shared" si="0"/>
        <v>0</v>
      </c>
      <c r="BG44" s="38" t="s">
        <v>22</v>
      </c>
      <c r="BH44" s="38">
        <f t="shared" si="1"/>
        <v>3</v>
      </c>
      <c r="BI44" s="34"/>
      <c r="BJ44" s="34"/>
      <c r="BK44" s="34"/>
      <c r="BL44" s="34"/>
      <c r="BM44" s="41" t="str">
        <f>$AG$18</f>
        <v>B3 Kitty Cats</v>
      </c>
      <c r="BN44" s="42">
        <f>SUM($BF$29+$BH$33+$BH$43+$BF$49+$BH$53)</f>
        <v>0</v>
      </c>
      <c r="BO44" s="42">
        <f>SUM($AW$29+$AZ$33+$AZ$43+$AW$49+$AZ$53)</f>
        <v>1</v>
      </c>
      <c r="BP44" s="43" t="s">
        <v>22</v>
      </c>
      <c r="BQ44" s="42">
        <f>SUM($AZ$29+$AW$33+$AW$43+$AZ$49+$AW$53)</f>
        <v>13</v>
      </c>
      <c r="BR44" s="42">
        <f t="shared" si="5"/>
        <v>-12</v>
      </c>
      <c r="BS44" s="34"/>
      <c r="BT44" s="34"/>
      <c r="BU44" s="34"/>
      <c r="BV44" s="61"/>
      <c r="BW44" s="61"/>
      <c r="BX44" s="61"/>
      <c r="BY44" s="61"/>
      <c r="BZ44" s="61"/>
      <c r="CA44" s="61"/>
      <c r="CB44" s="61"/>
      <c r="CF44" s="37"/>
      <c r="CG44" s="37"/>
      <c r="CH44" s="37"/>
    </row>
    <row r="45" spans="1:86" s="21" customFormat="1" ht="18" customHeight="1">
      <c r="A45" s="4"/>
      <c r="B45" s="140">
        <v>20</v>
      </c>
      <c r="C45" s="139"/>
      <c r="D45" s="139"/>
      <c r="E45" s="139"/>
      <c r="F45" s="139"/>
      <c r="G45" s="139" t="s">
        <v>25</v>
      </c>
      <c r="H45" s="139"/>
      <c r="I45" s="139"/>
      <c r="J45" s="115">
        <f t="shared" si="4"/>
        <v>0.5958333333333328</v>
      </c>
      <c r="K45" s="115"/>
      <c r="L45" s="115"/>
      <c r="M45" s="115"/>
      <c r="N45" s="116"/>
      <c r="O45" s="133" t="str">
        <f>AG19</f>
        <v>B4 FC Fruscht 09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26" t="s">
        <v>23</v>
      </c>
      <c r="AF45" s="134" t="str">
        <f>AG16</f>
        <v>B1 FC Polonia</v>
      </c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5"/>
      <c r="AW45" s="136">
        <v>0</v>
      </c>
      <c r="AX45" s="137"/>
      <c r="AY45" s="26" t="s">
        <v>22</v>
      </c>
      <c r="AZ45" s="137">
        <v>0</v>
      </c>
      <c r="BA45" s="138"/>
      <c r="BB45" s="143">
        <v>2</v>
      </c>
      <c r="BC45" s="144"/>
      <c r="BD45" s="18"/>
      <c r="BE45" s="34"/>
      <c r="BF45" s="38">
        <f aca="true" t="shared" si="6" ref="BF45:BF55">IF(ISBLANK(AW45),"0",IF(AW45&gt;AZ45,3,IF(AW45=AZ45,1,0)))</f>
        <v>1</v>
      </c>
      <c r="BG45" s="38" t="s">
        <v>22</v>
      </c>
      <c r="BH45" s="38">
        <f aca="true" t="shared" si="7" ref="BH45:BH55">IF(ISBLANK(AZ45),"0",IF(AZ45&gt;AW45,3,IF(AZ45=AW45,1,0)))</f>
        <v>1</v>
      </c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61"/>
      <c r="BW45" s="61"/>
      <c r="BX45" s="61"/>
      <c r="BY45" s="61"/>
      <c r="BZ45" s="61"/>
      <c r="CA45" s="61"/>
      <c r="CB45" s="61"/>
      <c r="CF45" s="37"/>
      <c r="CG45" s="37"/>
      <c r="CH45" s="37"/>
    </row>
    <row r="46" spans="1:86" s="21" customFormat="1" ht="18" customHeight="1">
      <c r="A46" s="4"/>
      <c r="B46" s="113">
        <v>21</v>
      </c>
      <c r="C46" s="114"/>
      <c r="D46" s="114"/>
      <c r="E46" s="114"/>
      <c r="F46" s="114"/>
      <c r="G46" s="114" t="s">
        <v>19</v>
      </c>
      <c r="H46" s="114"/>
      <c r="I46" s="114"/>
      <c r="J46" s="115">
        <f t="shared" si="4"/>
        <v>0.6041666666666661</v>
      </c>
      <c r="K46" s="115"/>
      <c r="L46" s="115"/>
      <c r="M46" s="115"/>
      <c r="N46" s="116"/>
      <c r="O46" s="126" t="str">
        <f>D21</f>
        <v>A6 Fahrschule Peter Grimm</v>
      </c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8" t="s">
        <v>23</v>
      </c>
      <c r="AF46" s="127" t="str">
        <f>D17</f>
        <v>A2 Schorle und Bier</v>
      </c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8"/>
      <c r="AW46" s="88">
        <v>1</v>
      </c>
      <c r="AX46" s="86"/>
      <c r="AY46" s="8" t="s">
        <v>22</v>
      </c>
      <c r="AZ46" s="86">
        <v>3</v>
      </c>
      <c r="BA46" s="87"/>
      <c r="BB46" s="129">
        <v>3</v>
      </c>
      <c r="BC46" s="130"/>
      <c r="BD46" s="18"/>
      <c r="BE46" s="34"/>
      <c r="BF46" s="38">
        <f t="shared" si="6"/>
        <v>0</v>
      </c>
      <c r="BG46" s="38" t="s">
        <v>22</v>
      </c>
      <c r="BH46" s="38">
        <f t="shared" si="7"/>
        <v>3</v>
      </c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61"/>
      <c r="BW46" s="61"/>
      <c r="BX46" s="61"/>
      <c r="BY46" s="61"/>
      <c r="BZ46" s="61"/>
      <c r="CA46" s="61"/>
      <c r="CB46" s="61"/>
      <c r="CF46" s="37"/>
      <c r="CG46" s="37"/>
      <c r="CH46" s="37"/>
    </row>
    <row r="47" spans="1:86" s="21" customFormat="1" ht="18" customHeight="1">
      <c r="A47" s="4"/>
      <c r="B47" s="140">
        <v>22</v>
      </c>
      <c r="C47" s="139"/>
      <c r="D47" s="139"/>
      <c r="E47" s="139"/>
      <c r="F47" s="139"/>
      <c r="G47" s="139" t="s">
        <v>25</v>
      </c>
      <c r="H47" s="139"/>
      <c r="I47" s="139"/>
      <c r="J47" s="115">
        <f t="shared" si="4"/>
        <v>0.6124999999999994</v>
      </c>
      <c r="K47" s="115"/>
      <c r="L47" s="115"/>
      <c r="M47" s="115"/>
      <c r="N47" s="116"/>
      <c r="O47" s="133" t="str">
        <f>AG21</f>
        <v>B6 die Furchtlosen</v>
      </c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26" t="s">
        <v>23</v>
      </c>
      <c r="AF47" s="134" t="str">
        <f>AG17</f>
        <v>B2 Bistro K1</v>
      </c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5"/>
      <c r="AW47" s="136">
        <v>0</v>
      </c>
      <c r="AX47" s="137"/>
      <c r="AY47" s="26" t="s">
        <v>22</v>
      </c>
      <c r="AZ47" s="137">
        <v>0</v>
      </c>
      <c r="BA47" s="138"/>
      <c r="BB47" s="131">
        <v>3</v>
      </c>
      <c r="BC47" s="132"/>
      <c r="BD47" s="18"/>
      <c r="BE47" s="34"/>
      <c r="BF47" s="38">
        <f t="shared" si="6"/>
        <v>1</v>
      </c>
      <c r="BG47" s="38" t="s">
        <v>22</v>
      </c>
      <c r="BH47" s="38">
        <f t="shared" si="7"/>
        <v>1</v>
      </c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61"/>
      <c r="BW47" s="61"/>
      <c r="BX47" s="61"/>
      <c r="BY47" s="61"/>
      <c r="BZ47" s="61"/>
      <c r="CA47" s="61"/>
      <c r="CB47" s="61"/>
      <c r="CF47" s="37"/>
      <c r="CG47" s="37"/>
      <c r="CH47" s="37"/>
    </row>
    <row r="48" spans="1:86" s="21" customFormat="1" ht="18" customHeight="1">
      <c r="A48" s="4"/>
      <c r="B48" s="113">
        <v>23</v>
      </c>
      <c r="C48" s="114"/>
      <c r="D48" s="114"/>
      <c r="E48" s="114"/>
      <c r="F48" s="114"/>
      <c r="G48" s="114" t="s">
        <v>19</v>
      </c>
      <c r="H48" s="114"/>
      <c r="I48" s="114"/>
      <c r="J48" s="115">
        <f t="shared" si="4"/>
        <v>0.6208333333333327</v>
      </c>
      <c r="K48" s="115"/>
      <c r="L48" s="115"/>
      <c r="M48" s="115"/>
      <c r="N48" s="116"/>
      <c r="O48" s="126" t="str">
        <f>D18</f>
        <v>A3 Trifelsland</v>
      </c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8" t="s">
        <v>23</v>
      </c>
      <c r="AF48" s="127" t="str">
        <f>D20</f>
        <v>A5 FC Cosmos</v>
      </c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8"/>
      <c r="AW48" s="88">
        <v>1</v>
      </c>
      <c r="AX48" s="86"/>
      <c r="AY48" s="8" t="s">
        <v>22</v>
      </c>
      <c r="AZ48" s="86">
        <v>0</v>
      </c>
      <c r="BA48" s="87"/>
      <c r="BB48" s="120">
        <v>4</v>
      </c>
      <c r="BC48" s="121"/>
      <c r="BD48" s="18"/>
      <c r="BE48" s="34"/>
      <c r="BF48" s="38">
        <f t="shared" si="6"/>
        <v>3</v>
      </c>
      <c r="BG48" s="38" t="s">
        <v>22</v>
      </c>
      <c r="BH48" s="38">
        <f t="shared" si="7"/>
        <v>0</v>
      </c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61"/>
      <c r="BW48" s="61"/>
      <c r="BX48" s="61"/>
      <c r="BY48" s="61"/>
      <c r="BZ48" s="61"/>
      <c r="CA48" s="61"/>
      <c r="CB48" s="61"/>
      <c r="CF48" s="37"/>
      <c r="CG48" s="37"/>
      <c r="CH48" s="37"/>
    </row>
    <row r="49" spans="1:86" s="21" customFormat="1" ht="18" customHeight="1" thickBot="1">
      <c r="A49" s="4"/>
      <c r="B49" s="109">
        <v>24</v>
      </c>
      <c r="C49" s="110"/>
      <c r="D49" s="110"/>
      <c r="E49" s="110"/>
      <c r="F49" s="110"/>
      <c r="G49" s="110" t="s">
        <v>25</v>
      </c>
      <c r="H49" s="110"/>
      <c r="I49" s="110"/>
      <c r="J49" s="111">
        <f t="shared" si="4"/>
        <v>0.629166666666666</v>
      </c>
      <c r="K49" s="111"/>
      <c r="L49" s="111"/>
      <c r="M49" s="111"/>
      <c r="N49" s="112"/>
      <c r="O49" s="119" t="str">
        <f>AG18</f>
        <v>B3 Kitty Cats</v>
      </c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9" t="s">
        <v>23</v>
      </c>
      <c r="AF49" s="89" t="str">
        <f>AG20</f>
        <v>B5 FC Rammler</v>
      </c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122"/>
      <c r="AW49" s="123">
        <v>0</v>
      </c>
      <c r="AX49" s="124"/>
      <c r="AY49" s="9" t="s">
        <v>22</v>
      </c>
      <c r="AZ49" s="124">
        <v>3</v>
      </c>
      <c r="BA49" s="125"/>
      <c r="BB49" s="117">
        <v>4</v>
      </c>
      <c r="BC49" s="118"/>
      <c r="BD49" s="18"/>
      <c r="BE49" s="34"/>
      <c r="BF49" s="38">
        <f t="shared" si="6"/>
        <v>0</v>
      </c>
      <c r="BG49" s="38" t="s">
        <v>22</v>
      </c>
      <c r="BH49" s="38">
        <f t="shared" si="7"/>
        <v>3</v>
      </c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61"/>
      <c r="BW49" s="61"/>
      <c r="BX49" s="61"/>
      <c r="BY49" s="61"/>
      <c r="BZ49" s="61"/>
      <c r="CA49" s="61"/>
      <c r="CB49" s="61"/>
      <c r="CF49" s="37"/>
      <c r="CG49" s="37"/>
      <c r="CH49" s="37"/>
    </row>
    <row r="50" spans="1:86" s="21" customFormat="1" ht="18" customHeight="1">
      <c r="A50" s="4"/>
      <c r="B50" s="164">
        <v>25</v>
      </c>
      <c r="C50" s="145"/>
      <c r="D50" s="145"/>
      <c r="E50" s="145"/>
      <c r="F50" s="145"/>
      <c r="G50" s="145" t="s">
        <v>19</v>
      </c>
      <c r="H50" s="145"/>
      <c r="I50" s="145"/>
      <c r="J50" s="146">
        <f t="shared" si="4"/>
        <v>0.6374999999999993</v>
      </c>
      <c r="K50" s="146"/>
      <c r="L50" s="146"/>
      <c r="M50" s="146"/>
      <c r="N50" s="147"/>
      <c r="O50" s="189" t="str">
        <f>D21</f>
        <v>A6 Fahrschule Peter Grimm</v>
      </c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6" t="s">
        <v>23</v>
      </c>
      <c r="AF50" s="150" t="str">
        <f>D16</f>
        <v>A1 Big Pump Energy</v>
      </c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1"/>
      <c r="AW50" s="148">
        <v>1</v>
      </c>
      <c r="AX50" s="149"/>
      <c r="AY50" s="16" t="s">
        <v>22</v>
      </c>
      <c r="AZ50" s="149">
        <v>2</v>
      </c>
      <c r="BA50" s="152"/>
      <c r="BB50" s="141">
        <v>1</v>
      </c>
      <c r="BC50" s="142"/>
      <c r="BD50" s="18"/>
      <c r="BE50" s="34"/>
      <c r="BF50" s="38">
        <f t="shared" si="6"/>
        <v>0</v>
      </c>
      <c r="BG50" s="38" t="s">
        <v>22</v>
      </c>
      <c r="BH50" s="38">
        <f t="shared" si="7"/>
        <v>3</v>
      </c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61"/>
      <c r="BW50" s="61"/>
      <c r="BX50" s="61"/>
      <c r="BY50" s="61"/>
      <c r="BZ50" s="61"/>
      <c r="CA50" s="61"/>
      <c r="CB50" s="61"/>
      <c r="CF50" s="37"/>
      <c r="CG50" s="37"/>
      <c r="CH50" s="37"/>
    </row>
    <row r="51" spans="1:86" s="21" customFormat="1" ht="18" customHeight="1">
      <c r="A51" s="4"/>
      <c r="B51" s="140">
        <v>26</v>
      </c>
      <c r="C51" s="139"/>
      <c r="D51" s="139"/>
      <c r="E51" s="139"/>
      <c r="F51" s="139"/>
      <c r="G51" s="139" t="s">
        <v>25</v>
      </c>
      <c r="H51" s="139"/>
      <c r="I51" s="139"/>
      <c r="J51" s="115">
        <f t="shared" si="4"/>
        <v>0.6458333333333326</v>
      </c>
      <c r="K51" s="115"/>
      <c r="L51" s="115"/>
      <c r="M51" s="115"/>
      <c r="N51" s="116"/>
      <c r="O51" s="133" t="str">
        <f>AG21</f>
        <v>B6 die Furchtlosen</v>
      </c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26" t="s">
        <v>23</v>
      </c>
      <c r="AF51" s="134" t="str">
        <f>AG16</f>
        <v>B1 FC Polonia</v>
      </c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5"/>
      <c r="AW51" s="136">
        <v>0</v>
      </c>
      <c r="AX51" s="137"/>
      <c r="AY51" s="26" t="s">
        <v>22</v>
      </c>
      <c r="AZ51" s="137">
        <v>3</v>
      </c>
      <c r="BA51" s="138"/>
      <c r="BB51" s="143">
        <v>2</v>
      </c>
      <c r="BC51" s="144"/>
      <c r="BD51" s="18"/>
      <c r="BE51" s="34"/>
      <c r="BF51" s="38">
        <f t="shared" si="6"/>
        <v>0</v>
      </c>
      <c r="BG51" s="38" t="s">
        <v>22</v>
      </c>
      <c r="BH51" s="38">
        <f t="shared" si="7"/>
        <v>3</v>
      </c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61"/>
      <c r="BW51" s="61"/>
      <c r="BX51" s="61"/>
      <c r="BY51" s="61"/>
      <c r="BZ51" s="61"/>
      <c r="CA51" s="61"/>
      <c r="CB51" s="61"/>
      <c r="CF51" s="37"/>
      <c r="CG51" s="37"/>
      <c r="CH51" s="37"/>
    </row>
    <row r="52" spans="1:86" s="21" customFormat="1" ht="18" customHeight="1">
      <c r="A52" s="4"/>
      <c r="B52" s="113">
        <v>27</v>
      </c>
      <c r="C52" s="114"/>
      <c r="D52" s="114"/>
      <c r="E52" s="114"/>
      <c r="F52" s="114"/>
      <c r="G52" s="114" t="s">
        <v>19</v>
      </c>
      <c r="H52" s="114"/>
      <c r="I52" s="114"/>
      <c r="J52" s="115">
        <f t="shared" si="4"/>
        <v>0.6541666666666659</v>
      </c>
      <c r="K52" s="115"/>
      <c r="L52" s="115"/>
      <c r="M52" s="115"/>
      <c r="N52" s="116"/>
      <c r="O52" s="126" t="str">
        <f>D17</f>
        <v>A2 Schorle und Bier</v>
      </c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8" t="s">
        <v>23</v>
      </c>
      <c r="AF52" s="127" t="str">
        <f>D18</f>
        <v>A3 Trifelsland</v>
      </c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8"/>
      <c r="AW52" s="88">
        <v>0</v>
      </c>
      <c r="AX52" s="86"/>
      <c r="AY52" s="8" t="s">
        <v>22</v>
      </c>
      <c r="AZ52" s="86">
        <v>0</v>
      </c>
      <c r="BA52" s="87"/>
      <c r="BB52" s="129">
        <v>3</v>
      </c>
      <c r="BC52" s="130"/>
      <c r="BD52" s="18"/>
      <c r="BE52" s="34"/>
      <c r="BF52" s="38">
        <f t="shared" si="6"/>
        <v>1</v>
      </c>
      <c r="BG52" s="38" t="s">
        <v>22</v>
      </c>
      <c r="BH52" s="38">
        <f t="shared" si="7"/>
        <v>1</v>
      </c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61"/>
      <c r="BW52" s="61"/>
      <c r="BX52" s="61"/>
      <c r="BY52" s="61"/>
      <c r="BZ52" s="61"/>
      <c r="CA52" s="61"/>
      <c r="CB52" s="61"/>
      <c r="CF52" s="37"/>
      <c r="CG52" s="37"/>
      <c r="CH52" s="37"/>
    </row>
    <row r="53" spans="1:86" s="21" customFormat="1" ht="18" customHeight="1">
      <c r="A53" s="4"/>
      <c r="B53" s="140">
        <v>28</v>
      </c>
      <c r="C53" s="139"/>
      <c r="D53" s="139"/>
      <c r="E53" s="139"/>
      <c r="F53" s="139"/>
      <c r="G53" s="139" t="s">
        <v>25</v>
      </c>
      <c r="H53" s="139"/>
      <c r="I53" s="139"/>
      <c r="J53" s="115">
        <f t="shared" si="4"/>
        <v>0.6624999999999992</v>
      </c>
      <c r="K53" s="115"/>
      <c r="L53" s="115"/>
      <c r="M53" s="115"/>
      <c r="N53" s="116"/>
      <c r="O53" s="133" t="str">
        <f>AG17</f>
        <v>B2 Bistro K1</v>
      </c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26" t="s">
        <v>23</v>
      </c>
      <c r="AF53" s="134" t="str">
        <f>AG18</f>
        <v>B3 Kitty Cats</v>
      </c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5"/>
      <c r="AW53" s="136">
        <v>2</v>
      </c>
      <c r="AX53" s="137"/>
      <c r="AY53" s="26" t="s">
        <v>22</v>
      </c>
      <c r="AZ53" s="137">
        <v>1</v>
      </c>
      <c r="BA53" s="138"/>
      <c r="BB53" s="131">
        <v>3</v>
      </c>
      <c r="BC53" s="132"/>
      <c r="BD53" s="18"/>
      <c r="BE53" s="34"/>
      <c r="BF53" s="38">
        <f t="shared" si="6"/>
        <v>3</v>
      </c>
      <c r="BG53" s="38" t="s">
        <v>22</v>
      </c>
      <c r="BH53" s="38">
        <f t="shared" si="7"/>
        <v>0</v>
      </c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61"/>
      <c r="BW53" s="61"/>
      <c r="BX53" s="61"/>
      <c r="BY53" s="61"/>
      <c r="BZ53" s="61"/>
      <c r="CA53" s="61"/>
      <c r="CB53" s="61"/>
      <c r="CF53" s="37"/>
      <c r="CG53" s="37"/>
      <c r="CH53" s="37"/>
    </row>
    <row r="54" spans="1:86" s="21" customFormat="1" ht="18" customHeight="1">
      <c r="A54" s="4"/>
      <c r="B54" s="113">
        <v>29</v>
      </c>
      <c r="C54" s="114"/>
      <c r="D54" s="114"/>
      <c r="E54" s="114"/>
      <c r="F54" s="114"/>
      <c r="G54" s="114" t="s">
        <v>19</v>
      </c>
      <c r="H54" s="114"/>
      <c r="I54" s="114"/>
      <c r="J54" s="115">
        <f t="shared" si="4"/>
        <v>0.6708333333333325</v>
      </c>
      <c r="K54" s="115"/>
      <c r="L54" s="115"/>
      <c r="M54" s="115"/>
      <c r="N54" s="116"/>
      <c r="O54" s="126" t="str">
        <f>D20</f>
        <v>A5 FC Cosmos</v>
      </c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8" t="s">
        <v>23</v>
      </c>
      <c r="AF54" s="127" t="str">
        <f>D19</f>
        <v>A4 Bobby´s Talentschmiede</v>
      </c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8"/>
      <c r="AW54" s="88">
        <v>1</v>
      </c>
      <c r="AX54" s="86"/>
      <c r="AY54" s="8" t="s">
        <v>22</v>
      </c>
      <c r="AZ54" s="86">
        <v>2</v>
      </c>
      <c r="BA54" s="87"/>
      <c r="BB54" s="120">
        <v>4</v>
      </c>
      <c r="BC54" s="121"/>
      <c r="BD54" s="18"/>
      <c r="BE54" s="34"/>
      <c r="BF54" s="38">
        <f t="shared" si="6"/>
        <v>0</v>
      </c>
      <c r="BG54" s="38" t="s">
        <v>22</v>
      </c>
      <c r="BH54" s="38">
        <f t="shared" si="7"/>
        <v>3</v>
      </c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61"/>
      <c r="BW54" s="61"/>
      <c r="BX54" s="61"/>
      <c r="BY54" s="61"/>
      <c r="BZ54" s="61"/>
      <c r="CA54" s="61"/>
      <c r="CB54" s="61"/>
      <c r="CF54" s="37"/>
      <c r="CG54" s="37"/>
      <c r="CH54" s="37"/>
    </row>
    <row r="55" spans="1:86" s="20" customFormat="1" ht="18" customHeight="1" thickBot="1">
      <c r="A55"/>
      <c r="B55" s="109">
        <v>30</v>
      </c>
      <c r="C55" s="110"/>
      <c r="D55" s="110"/>
      <c r="E55" s="110"/>
      <c r="F55" s="110"/>
      <c r="G55" s="110" t="s">
        <v>25</v>
      </c>
      <c r="H55" s="110"/>
      <c r="I55" s="110"/>
      <c r="J55" s="111">
        <f t="shared" si="4"/>
        <v>0.6791666666666658</v>
      </c>
      <c r="K55" s="111"/>
      <c r="L55" s="111"/>
      <c r="M55" s="111"/>
      <c r="N55" s="112"/>
      <c r="O55" s="119" t="str">
        <f>AG20</f>
        <v>B5 FC Rammler</v>
      </c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" t="s">
        <v>23</v>
      </c>
      <c r="AF55" s="89" t="str">
        <f>AG19</f>
        <v>B4 FC Fruscht 09</v>
      </c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122"/>
      <c r="AW55" s="123">
        <v>0</v>
      </c>
      <c r="AX55" s="124"/>
      <c r="AY55" s="9" t="s">
        <v>22</v>
      </c>
      <c r="AZ55" s="124">
        <v>5</v>
      </c>
      <c r="BA55" s="125"/>
      <c r="BB55" s="117">
        <v>4</v>
      </c>
      <c r="BC55" s="118"/>
      <c r="BD55" s="19"/>
      <c r="BE55" s="27"/>
      <c r="BF55" s="38">
        <f t="shared" si="6"/>
        <v>0</v>
      </c>
      <c r="BG55" s="38" t="s">
        <v>22</v>
      </c>
      <c r="BH55" s="38">
        <f t="shared" si="7"/>
        <v>3</v>
      </c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58"/>
      <c r="BW55" s="58"/>
      <c r="BX55" s="58"/>
      <c r="BY55" s="58"/>
      <c r="BZ55" s="58"/>
      <c r="CA55" s="58"/>
      <c r="CB55" s="58"/>
      <c r="CF55" s="29"/>
      <c r="CG55" s="29"/>
      <c r="CH55" s="29"/>
    </row>
    <row r="56" spans="1:86" s="20" customFormat="1" ht="18" customHeight="1">
      <c r="A56"/>
      <c r="B56" s="53"/>
      <c r="C56" s="53"/>
      <c r="D56" s="53"/>
      <c r="E56" s="53"/>
      <c r="F56" s="53"/>
      <c r="G56" s="53"/>
      <c r="H56" s="53"/>
      <c r="I56" s="53"/>
      <c r="J56" s="54"/>
      <c r="K56" s="54"/>
      <c r="L56" s="54"/>
      <c r="M56" s="54"/>
      <c r="N56" s="54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2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2"/>
      <c r="AX56" s="52"/>
      <c r="AY56" s="52"/>
      <c r="AZ56" s="52"/>
      <c r="BA56" s="52"/>
      <c r="BB56" s="52"/>
      <c r="BC56" s="52"/>
      <c r="BD56" s="19"/>
      <c r="BE56" s="27"/>
      <c r="BF56" s="38"/>
      <c r="BG56" s="38"/>
      <c r="BH56" s="38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58"/>
      <c r="BW56" s="58"/>
      <c r="BX56" s="58"/>
      <c r="BY56" s="58"/>
      <c r="BZ56" s="58"/>
      <c r="CA56" s="58"/>
      <c r="CB56" s="58"/>
      <c r="CF56" s="29"/>
      <c r="CG56" s="29"/>
      <c r="CH56" s="29"/>
    </row>
    <row r="57" spans="1:86" s="20" customFormat="1" ht="33">
      <c r="A57"/>
      <c r="B57" s="173" t="str">
        <f>$A$2</f>
        <v>Förderkreis VfB Annweiler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9"/>
      <c r="BE57" s="27"/>
      <c r="BF57" s="38"/>
      <c r="BG57" s="38"/>
      <c r="BH57" s="38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58"/>
      <c r="BW57" s="58"/>
      <c r="BX57" s="58"/>
      <c r="BY57" s="58"/>
      <c r="BZ57" s="58"/>
      <c r="CA57" s="58"/>
      <c r="CB57" s="58"/>
      <c r="CF57" s="29"/>
      <c r="CG57" s="29"/>
      <c r="CH57" s="29"/>
    </row>
    <row r="58" spans="1:86" s="20" customFormat="1" ht="27">
      <c r="A58"/>
      <c r="B58" s="174" t="str">
        <f>$A$3</f>
        <v>21. Stadtmeisterschaften 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9"/>
      <c r="BE58" s="27"/>
      <c r="BF58" s="38"/>
      <c r="BG58" s="38"/>
      <c r="BH58" s="38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58"/>
      <c r="BW58" s="58"/>
      <c r="BX58" s="58"/>
      <c r="BY58" s="58"/>
      <c r="BZ58" s="58"/>
      <c r="CA58" s="58"/>
      <c r="CB58" s="58"/>
      <c r="CF58" s="29"/>
      <c r="CG58" s="29"/>
      <c r="CH58" s="29"/>
    </row>
    <row r="59" spans="1:86" s="20" customFormat="1" ht="18" customHeight="1">
      <c r="A59"/>
      <c r="B59" s="53"/>
      <c r="C59" s="53"/>
      <c r="D59" s="53"/>
      <c r="E59" s="53"/>
      <c r="F59" s="53"/>
      <c r="G59" s="53"/>
      <c r="H59" s="53"/>
      <c r="I59" s="53"/>
      <c r="J59" s="54"/>
      <c r="K59" s="54"/>
      <c r="L59" s="54"/>
      <c r="M59" s="54"/>
      <c r="N59" s="54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2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2"/>
      <c r="AX59" s="52"/>
      <c r="AY59" s="52"/>
      <c r="AZ59" s="52"/>
      <c r="BA59" s="52"/>
      <c r="BB59" s="52"/>
      <c r="BC59" s="52"/>
      <c r="BD59" s="19"/>
      <c r="BE59" s="27"/>
      <c r="BF59" s="38"/>
      <c r="BG59" s="38"/>
      <c r="BH59" s="38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58"/>
      <c r="BW59" s="58"/>
      <c r="BX59" s="58"/>
      <c r="BY59" s="58"/>
      <c r="BZ59" s="58"/>
      <c r="CA59" s="58"/>
      <c r="CB59" s="58"/>
      <c r="CF59" s="29"/>
      <c r="CG59" s="29"/>
      <c r="CH59" s="29"/>
    </row>
    <row r="60" spans="1:86" s="20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2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58"/>
      <c r="BW60" s="58"/>
      <c r="BX60" s="58"/>
      <c r="BY60" s="58"/>
      <c r="BZ60" s="58"/>
      <c r="CA60" s="58"/>
      <c r="CB60" s="58"/>
      <c r="CF60" s="29"/>
      <c r="CG60" s="29"/>
      <c r="CH60" s="29"/>
    </row>
    <row r="61" spans="1:86" s="20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58"/>
      <c r="BW61" s="58"/>
      <c r="BX61" s="58"/>
      <c r="BY61" s="58"/>
      <c r="BZ61" s="58"/>
      <c r="CA61" s="58"/>
      <c r="CB61" s="58"/>
      <c r="CF61" s="29"/>
      <c r="CG61" s="29"/>
      <c r="CH61" s="29"/>
    </row>
    <row r="62" spans="1:86" s="20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58"/>
      <c r="BW62" s="58"/>
      <c r="BX62" s="58"/>
      <c r="BY62" s="58"/>
      <c r="BZ62" s="58"/>
      <c r="CA62" s="58"/>
      <c r="CB62" s="58"/>
      <c r="CF62" s="29"/>
      <c r="CG62" s="29"/>
      <c r="CH62" s="29"/>
    </row>
    <row r="63" spans="2:86" s="10" customFormat="1" ht="13.5" customHeight="1" thickBot="1">
      <c r="B63" s="161" t="s">
        <v>15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3"/>
      <c r="P63" s="161" t="s">
        <v>27</v>
      </c>
      <c r="Q63" s="162"/>
      <c r="R63" s="163"/>
      <c r="S63" s="161" t="s">
        <v>28</v>
      </c>
      <c r="T63" s="162"/>
      <c r="U63" s="162"/>
      <c r="V63" s="162"/>
      <c r="W63" s="163"/>
      <c r="X63" s="161" t="s">
        <v>29</v>
      </c>
      <c r="Y63" s="162"/>
      <c r="Z63" s="163"/>
      <c r="AA63" s="11"/>
      <c r="AB63" s="11"/>
      <c r="AC63" s="11"/>
      <c r="AD63" s="11"/>
      <c r="AE63" s="161" t="s">
        <v>16</v>
      </c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3"/>
      <c r="AS63" s="161" t="s">
        <v>27</v>
      </c>
      <c r="AT63" s="162"/>
      <c r="AU63" s="163"/>
      <c r="AV63" s="161" t="s">
        <v>28</v>
      </c>
      <c r="AW63" s="162"/>
      <c r="AX63" s="162"/>
      <c r="AY63" s="162"/>
      <c r="AZ63" s="163"/>
      <c r="BA63" s="161" t="s">
        <v>29</v>
      </c>
      <c r="BB63" s="162"/>
      <c r="BC63" s="163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62"/>
      <c r="BW63" s="62"/>
      <c r="BX63" s="62"/>
      <c r="BY63" s="62"/>
      <c r="BZ63" s="62"/>
      <c r="CA63" s="62"/>
      <c r="CB63" s="62"/>
      <c r="CF63" s="46"/>
      <c r="CG63" s="46"/>
      <c r="CH63" s="46"/>
    </row>
    <row r="64" spans="1:86" s="20" customFormat="1" ht="12.75">
      <c r="A64"/>
      <c r="B64" s="185" t="s">
        <v>10</v>
      </c>
      <c r="C64" s="186"/>
      <c r="D64" s="176" t="str">
        <f aca="true" t="shared" si="8" ref="D64:D69">BM32</f>
        <v>A1 Big Pump Energy</v>
      </c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8"/>
      <c r="P64" s="182">
        <f aca="true" t="shared" si="9" ref="P64:P69">BN32</f>
        <v>15</v>
      </c>
      <c r="Q64" s="183"/>
      <c r="R64" s="184"/>
      <c r="S64" s="186">
        <f aca="true" t="shared" si="10" ref="S64:S69">BO32</f>
        <v>13</v>
      </c>
      <c r="T64" s="186"/>
      <c r="U64" s="12" t="s">
        <v>22</v>
      </c>
      <c r="V64" s="186">
        <f aca="true" t="shared" si="11" ref="V64:V69">BQ32</f>
        <v>2</v>
      </c>
      <c r="W64" s="186"/>
      <c r="X64" s="179">
        <f aca="true" t="shared" si="12" ref="X64:X69">BR32</f>
        <v>11</v>
      </c>
      <c r="Y64" s="180"/>
      <c r="Z64" s="181"/>
      <c r="AA64" s="4"/>
      <c r="AB64" s="4"/>
      <c r="AC64" s="4"/>
      <c r="AD64" s="4"/>
      <c r="AE64" s="185" t="s">
        <v>10</v>
      </c>
      <c r="AF64" s="186"/>
      <c r="AG64" s="176" t="str">
        <f aca="true" t="shared" si="13" ref="AG64:AG69">BM39</f>
        <v>B1 FC Polonia</v>
      </c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8"/>
      <c r="AS64" s="182">
        <f aca="true" t="shared" si="14" ref="AS64:AS69">BN39</f>
        <v>13</v>
      </c>
      <c r="AT64" s="183"/>
      <c r="AU64" s="184"/>
      <c r="AV64" s="186">
        <f aca="true" t="shared" si="15" ref="AV64:AV69">BO39</f>
        <v>11</v>
      </c>
      <c r="AW64" s="186"/>
      <c r="AX64" s="12" t="s">
        <v>22</v>
      </c>
      <c r="AY64" s="186">
        <f aca="true" t="shared" si="16" ref="AY64:AY69">BQ39</f>
        <v>0</v>
      </c>
      <c r="AZ64" s="186"/>
      <c r="BA64" s="179">
        <f aca="true" t="shared" si="17" ref="BA64:BA69">BR39</f>
        <v>11</v>
      </c>
      <c r="BB64" s="180"/>
      <c r="BC64" s="181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58"/>
      <c r="BW64" s="58"/>
      <c r="BX64" s="58"/>
      <c r="BY64" s="58"/>
      <c r="BZ64" s="58"/>
      <c r="CA64" s="58"/>
      <c r="CB64" s="58"/>
      <c r="CF64" s="29"/>
      <c r="CG64" s="29"/>
      <c r="CH64" s="29"/>
    </row>
    <row r="65" spans="1:86" s="20" customFormat="1" ht="12.75">
      <c r="A65"/>
      <c r="B65" s="153" t="s">
        <v>11</v>
      </c>
      <c r="C65" s="154"/>
      <c r="D65" s="155" t="str">
        <f t="shared" si="8"/>
        <v>A2 Schorle und Bier</v>
      </c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7"/>
      <c r="P65" s="158">
        <f t="shared" si="9"/>
        <v>10</v>
      </c>
      <c r="Q65" s="159"/>
      <c r="R65" s="160"/>
      <c r="S65" s="154">
        <f t="shared" si="10"/>
        <v>8</v>
      </c>
      <c r="T65" s="154"/>
      <c r="U65" s="13" t="s">
        <v>22</v>
      </c>
      <c r="V65" s="154">
        <f t="shared" si="11"/>
        <v>4</v>
      </c>
      <c r="W65" s="154"/>
      <c r="X65" s="168">
        <f t="shared" si="12"/>
        <v>4</v>
      </c>
      <c r="Y65" s="169"/>
      <c r="Z65" s="170"/>
      <c r="AA65" s="4"/>
      <c r="AB65" s="4"/>
      <c r="AC65" s="4"/>
      <c r="AD65" s="4"/>
      <c r="AE65" s="153" t="s">
        <v>11</v>
      </c>
      <c r="AF65" s="154"/>
      <c r="AG65" s="155" t="str">
        <f t="shared" si="13"/>
        <v>B4 FC Fruscht 09</v>
      </c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7"/>
      <c r="AS65" s="158">
        <f t="shared" si="14"/>
        <v>11</v>
      </c>
      <c r="AT65" s="159"/>
      <c r="AU65" s="160"/>
      <c r="AV65" s="154">
        <f t="shared" si="15"/>
        <v>9</v>
      </c>
      <c r="AW65" s="154"/>
      <c r="AX65" s="13" t="s">
        <v>22</v>
      </c>
      <c r="AY65" s="154">
        <f t="shared" si="16"/>
        <v>0</v>
      </c>
      <c r="AZ65" s="154"/>
      <c r="BA65" s="168">
        <f t="shared" si="17"/>
        <v>9</v>
      </c>
      <c r="BB65" s="169"/>
      <c r="BC65" s="170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58"/>
      <c r="BW65" s="58"/>
      <c r="BX65" s="58"/>
      <c r="BY65" s="58"/>
      <c r="BZ65" s="58"/>
      <c r="CA65" s="58"/>
      <c r="CB65" s="58"/>
      <c r="CF65" s="29"/>
      <c r="CG65" s="29"/>
      <c r="CH65" s="29"/>
    </row>
    <row r="66" spans="1:86" s="20" customFormat="1" ht="12.75">
      <c r="A66"/>
      <c r="B66" s="153" t="s">
        <v>12</v>
      </c>
      <c r="C66" s="154"/>
      <c r="D66" s="155" t="str">
        <f t="shared" si="8"/>
        <v>A4 Bobby´s Talentschmiede</v>
      </c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7"/>
      <c r="P66" s="158">
        <f t="shared" si="9"/>
        <v>7</v>
      </c>
      <c r="Q66" s="159"/>
      <c r="R66" s="160"/>
      <c r="S66" s="154">
        <f t="shared" si="10"/>
        <v>4</v>
      </c>
      <c r="T66" s="154"/>
      <c r="U66" s="13" t="s">
        <v>22</v>
      </c>
      <c r="V66" s="154">
        <f t="shared" si="11"/>
        <v>6</v>
      </c>
      <c r="W66" s="154"/>
      <c r="X66" s="168">
        <f t="shared" si="12"/>
        <v>-2</v>
      </c>
      <c r="Y66" s="169"/>
      <c r="Z66" s="170"/>
      <c r="AA66" s="4"/>
      <c r="AB66" s="4"/>
      <c r="AC66" s="4"/>
      <c r="AD66" s="4"/>
      <c r="AE66" s="153" t="s">
        <v>12</v>
      </c>
      <c r="AF66" s="154"/>
      <c r="AG66" s="155" t="str">
        <f t="shared" si="13"/>
        <v>B6 die Furchtlosen</v>
      </c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7"/>
      <c r="AS66" s="158">
        <f t="shared" si="14"/>
        <v>8</v>
      </c>
      <c r="AT66" s="159"/>
      <c r="AU66" s="160"/>
      <c r="AV66" s="154">
        <f t="shared" si="15"/>
        <v>6</v>
      </c>
      <c r="AW66" s="154"/>
      <c r="AX66" s="13" t="s">
        <v>22</v>
      </c>
      <c r="AY66" s="154">
        <f t="shared" si="16"/>
        <v>3</v>
      </c>
      <c r="AZ66" s="154"/>
      <c r="BA66" s="168">
        <f t="shared" si="17"/>
        <v>3</v>
      </c>
      <c r="BB66" s="169"/>
      <c r="BC66" s="170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58"/>
      <c r="BW66" s="58"/>
      <c r="BX66" s="58"/>
      <c r="BY66" s="58"/>
      <c r="BZ66" s="58"/>
      <c r="CA66" s="58"/>
      <c r="CB66" s="58"/>
      <c r="CF66" s="29"/>
      <c r="CG66" s="29"/>
      <c r="CH66" s="29"/>
    </row>
    <row r="67" spans="1:86" s="20" customFormat="1" ht="12.75">
      <c r="A67"/>
      <c r="B67" s="153" t="s">
        <v>13</v>
      </c>
      <c r="C67" s="154"/>
      <c r="D67" s="155" t="str">
        <f t="shared" si="8"/>
        <v>A3 Trifelsland</v>
      </c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7"/>
      <c r="P67" s="158">
        <f t="shared" si="9"/>
        <v>5</v>
      </c>
      <c r="Q67" s="159"/>
      <c r="R67" s="160"/>
      <c r="S67" s="154">
        <f t="shared" si="10"/>
        <v>4</v>
      </c>
      <c r="T67" s="154"/>
      <c r="U67" s="13" t="s">
        <v>22</v>
      </c>
      <c r="V67" s="154">
        <f t="shared" si="11"/>
        <v>6</v>
      </c>
      <c r="W67" s="154"/>
      <c r="X67" s="168">
        <f t="shared" si="12"/>
        <v>-2</v>
      </c>
      <c r="Y67" s="169"/>
      <c r="Z67" s="170"/>
      <c r="AA67" s="4"/>
      <c r="AB67" s="4"/>
      <c r="AC67" s="4"/>
      <c r="AD67" s="4"/>
      <c r="AE67" s="153" t="s">
        <v>13</v>
      </c>
      <c r="AF67" s="154"/>
      <c r="AG67" s="155" t="str">
        <f t="shared" si="13"/>
        <v>B2 Bistro K1</v>
      </c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7"/>
      <c r="AS67" s="158">
        <f t="shared" si="14"/>
        <v>7</v>
      </c>
      <c r="AT67" s="159"/>
      <c r="AU67" s="160"/>
      <c r="AV67" s="154">
        <f t="shared" si="15"/>
        <v>9</v>
      </c>
      <c r="AW67" s="154"/>
      <c r="AX67" s="13" t="s">
        <v>22</v>
      </c>
      <c r="AY67" s="154">
        <f t="shared" si="16"/>
        <v>6</v>
      </c>
      <c r="AZ67" s="154"/>
      <c r="BA67" s="168">
        <f t="shared" si="17"/>
        <v>3</v>
      </c>
      <c r="BB67" s="169"/>
      <c r="BC67" s="170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58"/>
      <c r="BW67" s="58"/>
      <c r="BX67" s="58"/>
      <c r="BY67" s="58"/>
      <c r="BZ67" s="58"/>
      <c r="CA67" s="58"/>
      <c r="CB67" s="58"/>
      <c r="CF67" s="29"/>
      <c r="CG67" s="29"/>
      <c r="CH67" s="29"/>
    </row>
    <row r="68" spans="1:86" s="20" customFormat="1" ht="12.75">
      <c r="A68"/>
      <c r="B68" s="153" t="s">
        <v>14</v>
      </c>
      <c r="C68" s="154"/>
      <c r="D68" s="155" t="str">
        <f t="shared" si="8"/>
        <v>A6 Fahrschule Peter Grimm</v>
      </c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7"/>
      <c r="P68" s="158">
        <f t="shared" si="9"/>
        <v>4</v>
      </c>
      <c r="Q68" s="159"/>
      <c r="R68" s="160"/>
      <c r="S68" s="154">
        <f t="shared" si="10"/>
        <v>5</v>
      </c>
      <c r="T68" s="154"/>
      <c r="U68" s="13" t="s">
        <v>22</v>
      </c>
      <c r="V68" s="154">
        <f t="shared" si="11"/>
        <v>7</v>
      </c>
      <c r="W68" s="154"/>
      <c r="X68" s="168">
        <f t="shared" si="12"/>
        <v>-2</v>
      </c>
      <c r="Y68" s="169"/>
      <c r="Z68" s="170"/>
      <c r="AA68" s="4"/>
      <c r="AB68" s="4"/>
      <c r="AC68" s="4"/>
      <c r="AD68" s="4"/>
      <c r="AE68" s="153" t="s">
        <v>14</v>
      </c>
      <c r="AF68" s="154"/>
      <c r="AG68" s="155" t="str">
        <f t="shared" si="13"/>
        <v>B5 FC Rammler</v>
      </c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7"/>
      <c r="AS68" s="158">
        <f t="shared" si="14"/>
        <v>3</v>
      </c>
      <c r="AT68" s="159"/>
      <c r="AU68" s="160"/>
      <c r="AV68" s="154">
        <f t="shared" si="15"/>
        <v>4</v>
      </c>
      <c r="AW68" s="154"/>
      <c r="AX68" s="13" t="s">
        <v>22</v>
      </c>
      <c r="AY68" s="154">
        <f t="shared" si="16"/>
        <v>18</v>
      </c>
      <c r="AZ68" s="154"/>
      <c r="BA68" s="168">
        <f t="shared" si="17"/>
        <v>-14</v>
      </c>
      <c r="BB68" s="169"/>
      <c r="BC68" s="170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58"/>
      <c r="BW68" s="58"/>
      <c r="BX68" s="58"/>
      <c r="BY68" s="58"/>
      <c r="BZ68" s="58"/>
      <c r="CA68" s="58"/>
      <c r="CB68" s="58"/>
      <c r="CF68" s="29"/>
      <c r="CG68" s="29"/>
      <c r="CH68" s="29"/>
    </row>
    <row r="69" spans="1:86" s="20" customFormat="1" ht="13.5" thickBot="1">
      <c r="A69"/>
      <c r="B69" s="104" t="s">
        <v>40</v>
      </c>
      <c r="C69" s="105"/>
      <c r="D69" s="106" t="str">
        <f t="shared" si="8"/>
        <v>A5 FC Cosmos</v>
      </c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8"/>
      <c r="P69" s="101">
        <f t="shared" si="9"/>
        <v>1</v>
      </c>
      <c r="Q69" s="102"/>
      <c r="R69" s="103"/>
      <c r="S69" s="96">
        <f t="shared" si="10"/>
        <v>1</v>
      </c>
      <c r="T69" s="96"/>
      <c r="U69" s="14" t="s">
        <v>22</v>
      </c>
      <c r="V69" s="96">
        <f t="shared" si="11"/>
        <v>10</v>
      </c>
      <c r="W69" s="96"/>
      <c r="X69" s="97">
        <f t="shared" si="12"/>
        <v>-9</v>
      </c>
      <c r="Y69" s="98"/>
      <c r="Z69" s="99"/>
      <c r="AA69" s="4"/>
      <c r="AB69" s="4"/>
      <c r="AC69" s="4"/>
      <c r="AD69" s="4"/>
      <c r="AE69" s="104" t="s">
        <v>40</v>
      </c>
      <c r="AF69" s="105"/>
      <c r="AG69" s="106" t="str">
        <f t="shared" si="13"/>
        <v>B3 Kitty Cats</v>
      </c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8"/>
      <c r="AS69" s="101">
        <f t="shared" si="14"/>
        <v>0</v>
      </c>
      <c r="AT69" s="102"/>
      <c r="AU69" s="103"/>
      <c r="AV69" s="96">
        <f t="shared" si="15"/>
        <v>1</v>
      </c>
      <c r="AW69" s="96"/>
      <c r="AX69" s="14" t="s">
        <v>22</v>
      </c>
      <c r="AY69" s="96">
        <f t="shared" si="16"/>
        <v>13</v>
      </c>
      <c r="AZ69" s="96"/>
      <c r="BA69" s="97">
        <f t="shared" si="17"/>
        <v>-12</v>
      </c>
      <c r="BB69" s="98"/>
      <c r="BC69" s="99"/>
      <c r="BD69" s="22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58"/>
      <c r="BW69" s="58"/>
      <c r="BX69" s="58"/>
      <c r="BY69" s="58"/>
      <c r="BZ69" s="58"/>
      <c r="CA69" s="58"/>
      <c r="CB69" s="58"/>
      <c r="CF69" s="29"/>
      <c r="CG69" s="29"/>
      <c r="CH69" s="29"/>
    </row>
    <row r="70" spans="1:86" s="20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2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58"/>
      <c r="BW70" s="58"/>
      <c r="BX70" s="58"/>
      <c r="BY70" s="58"/>
      <c r="BZ70" s="58"/>
      <c r="CA70" s="58"/>
      <c r="CB70" s="58"/>
      <c r="CF70" s="29"/>
      <c r="CG70" s="29"/>
      <c r="CH70" s="29"/>
    </row>
    <row r="71" spans="1:86" s="20" customFormat="1" ht="12.75">
      <c r="A71"/>
      <c r="B71" s="1" t="s">
        <v>32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58"/>
      <c r="BW71" s="58"/>
      <c r="BX71" s="58"/>
      <c r="BY71" s="58"/>
      <c r="BZ71" s="58"/>
      <c r="CA71" s="58"/>
      <c r="CB71" s="58"/>
      <c r="CF71" s="29"/>
      <c r="CG71" s="29"/>
      <c r="CH71" s="29"/>
    </row>
    <row r="72" spans="1:86" s="20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2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58"/>
      <c r="BW72" s="58"/>
      <c r="BX72" s="58"/>
      <c r="BY72" s="58"/>
      <c r="BZ72" s="58"/>
      <c r="CA72" s="58"/>
      <c r="CB72" s="58"/>
      <c r="CF72" s="29"/>
      <c r="CG72" s="29"/>
      <c r="CH72" s="29"/>
    </row>
    <row r="73" spans="1:86" s="20" customFormat="1" ht="15.75">
      <c r="A73" s="2"/>
      <c r="B73" s="2"/>
      <c r="C73" s="2"/>
      <c r="D73" s="2"/>
      <c r="E73" s="2"/>
      <c r="F73" s="2"/>
      <c r="G73" s="6" t="s">
        <v>3</v>
      </c>
      <c r="H73" s="187">
        <v>0.6944444444444445</v>
      </c>
      <c r="I73" s="187"/>
      <c r="J73" s="187"/>
      <c r="K73" s="187"/>
      <c r="L73" s="187"/>
      <c r="M73" s="7" t="s">
        <v>4</v>
      </c>
      <c r="N73" s="2"/>
      <c r="O73" s="2"/>
      <c r="P73" s="2"/>
      <c r="Q73" s="2"/>
      <c r="R73" s="2"/>
      <c r="S73" s="2"/>
      <c r="T73" s="6" t="s">
        <v>5</v>
      </c>
      <c r="U73" s="188">
        <v>1</v>
      </c>
      <c r="V73" s="188"/>
      <c r="W73" s="23" t="s">
        <v>39</v>
      </c>
      <c r="X73" s="100">
        <v>0.006944444444444444</v>
      </c>
      <c r="Y73" s="100"/>
      <c r="Z73" s="100"/>
      <c r="AA73" s="100"/>
      <c r="AB73" s="100"/>
      <c r="AC73" s="7" t="s">
        <v>7</v>
      </c>
      <c r="AD73" s="2"/>
      <c r="AE73" s="2"/>
      <c r="AF73" s="2"/>
      <c r="AG73" s="2"/>
      <c r="AH73" s="2"/>
      <c r="AI73" s="2"/>
      <c r="AJ73" s="2"/>
      <c r="AK73" s="6" t="s">
        <v>8</v>
      </c>
      <c r="AL73" s="100">
        <v>0.001388888888888889</v>
      </c>
      <c r="AM73" s="100"/>
      <c r="AN73" s="100"/>
      <c r="AO73" s="100"/>
      <c r="AP73" s="100"/>
      <c r="AQ73" s="7" t="s">
        <v>7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58"/>
      <c r="BW73" s="58"/>
      <c r="BX73" s="58"/>
      <c r="BY73" s="58"/>
      <c r="BZ73" s="58"/>
      <c r="CA73" s="58"/>
      <c r="CB73" s="58"/>
      <c r="CF73" s="29"/>
      <c r="CG73" s="29"/>
      <c r="CH73" s="29"/>
    </row>
    <row r="74" spans="1:86" s="20" customFormat="1" ht="6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58"/>
      <c r="BW74" s="58"/>
      <c r="BX74" s="58"/>
      <c r="BY74" s="58"/>
      <c r="BZ74" s="58"/>
      <c r="CA74" s="58"/>
      <c r="CB74" s="58"/>
      <c r="CF74" s="29"/>
      <c r="CG74" s="29"/>
      <c r="CH74" s="29"/>
    </row>
    <row r="75" spans="2:107" ht="19.5" customHeight="1" thickBot="1">
      <c r="B75" s="272" t="s">
        <v>17</v>
      </c>
      <c r="C75" s="257"/>
      <c r="D75" s="255"/>
      <c r="E75" s="256"/>
      <c r="F75" s="256"/>
      <c r="G75" s="256"/>
      <c r="H75" s="256"/>
      <c r="I75" s="257"/>
      <c r="J75" s="255" t="s">
        <v>20</v>
      </c>
      <c r="K75" s="256"/>
      <c r="L75" s="256"/>
      <c r="M75" s="256"/>
      <c r="N75" s="257"/>
      <c r="O75" s="255" t="s">
        <v>43</v>
      </c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7"/>
      <c r="AW75" s="255" t="s">
        <v>24</v>
      </c>
      <c r="AX75" s="256"/>
      <c r="AY75" s="256"/>
      <c r="AZ75" s="256"/>
      <c r="BA75" s="257"/>
      <c r="BB75" s="255"/>
      <c r="BC75" s="258"/>
      <c r="BD75" s="7"/>
      <c r="BV75" s="28"/>
      <c r="BW75" s="28"/>
      <c r="BX75" s="27"/>
      <c r="BY75" s="27"/>
      <c r="BZ75" s="27"/>
      <c r="CA75" s="27"/>
      <c r="CB75" s="27"/>
      <c r="CC75" s="47"/>
      <c r="CD75" s="47"/>
      <c r="CE75" s="47"/>
      <c r="CF75" s="47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7"/>
      <c r="CU75" s="7"/>
      <c r="CV75" s="29"/>
      <c r="CW75" s="29"/>
      <c r="CX75" s="29"/>
      <c r="CY75" s="29"/>
      <c r="CZ75" s="29"/>
      <c r="DA75" s="29"/>
      <c r="DB75" s="29"/>
      <c r="DC75" s="29"/>
    </row>
    <row r="76" spans="2:107" ht="18" customHeight="1">
      <c r="B76" s="233">
        <v>31</v>
      </c>
      <c r="C76" s="259"/>
      <c r="D76" s="261"/>
      <c r="E76" s="262"/>
      <c r="F76" s="262"/>
      <c r="G76" s="262"/>
      <c r="H76" s="262"/>
      <c r="I76" s="263"/>
      <c r="J76" s="238">
        <f>H$73</f>
        <v>0.6944444444444445</v>
      </c>
      <c r="K76" s="239"/>
      <c r="L76" s="239"/>
      <c r="M76" s="239"/>
      <c r="N76" s="240"/>
      <c r="O76" s="244" t="str">
        <f>IF(ISBLANK($AZ$54),"",$D$64)</f>
        <v>A1 Big Pump Energy</v>
      </c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6" t="s">
        <v>23</v>
      </c>
      <c r="AF76" s="150" t="str">
        <f>IF(ISBLANK($AZ$55),"",$AG$67)</f>
        <v>B2 Bistro K1</v>
      </c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245"/>
      <c r="AW76" s="246">
        <v>2</v>
      </c>
      <c r="AX76" s="247"/>
      <c r="AY76" s="247" t="s">
        <v>22</v>
      </c>
      <c r="AZ76" s="247">
        <v>0</v>
      </c>
      <c r="BA76" s="253"/>
      <c r="BB76" s="275">
        <v>1</v>
      </c>
      <c r="BC76" s="91"/>
      <c r="BD76" s="7"/>
      <c r="BV76" s="28"/>
      <c r="BW76" s="28"/>
      <c r="BX76" s="27"/>
      <c r="BY76" s="27"/>
      <c r="BZ76" s="27"/>
      <c r="CA76" s="27"/>
      <c r="CB76" s="27"/>
      <c r="CC76" s="47"/>
      <c r="CD76" s="47"/>
      <c r="CE76" s="47"/>
      <c r="CF76" s="47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7"/>
      <c r="CU76" s="7"/>
      <c r="CV76" s="29"/>
      <c r="CW76" s="29"/>
      <c r="CX76" s="29"/>
      <c r="CY76" s="29"/>
      <c r="CZ76" s="29"/>
      <c r="DA76" s="29"/>
      <c r="DB76" s="29"/>
      <c r="DC76" s="29"/>
    </row>
    <row r="77" spans="2:107" s="66" customFormat="1" ht="12" customHeight="1" thickBot="1">
      <c r="B77" s="235"/>
      <c r="C77" s="260"/>
      <c r="D77" s="264"/>
      <c r="E77" s="265"/>
      <c r="F77" s="265"/>
      <c r="G77" s="265"/>
      <c r="H77" s="265"/>
      <c r="I77" s="266"/>
      <c r="J77" s="241"/>
      <c r="K77" s="242"/>
      <c r="L77" s="242"/>
      <c r="M77" s="242"/>
      <c r="N77" s="243"/>
      <c r="O77" s="94" t="s">
        <v>34</v>
      </c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17"/>
      <c r="AF77" s="95" t="s">
        <v>49</v>
      </c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237"/>
      <c r="AW77" s="248"/>
      <c r="AX77" s="249"/>
      <c r="AY77" s="249"/>
      <c r="AZ77" s="249"/>
      <c r="BA77" s="254"/>
      <c r="BB77" s="276"/>
      <c r="BC77" s="93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8"/>
      <c r="BW77" s="68"/>
      <c r="BX77" s="67"/>
      <c r="BY77" s="67"/>
      <c r="BZ77" s="67"/>
      <c r="CA77" s="67"/>
      <c r="CB77" s="67"/>
      <c r="CC77" s="69"/>
      <c r="CD77" s="69"/>
      <c r="CE77" s="69"/>
      <c r="CF77" s="69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V77" s="70"/>
      <c r="CW77" s="70"/>
      <c r="CX77" s="70"/>
      <c r="CY77" s="70"/>
      <c r="CZ77" s="70"/>
      <c r="DA77" s="70"/>
      <c r="DB77" s="70"/>
      <c r="DC77" s="70"/>
    </row>
    <row r="78" spans="54:107" ht="3.75" customHeight="1" thickBot="1">
      <c r="BB78" s="19"/>
      <c r="BC78" s="19"/>
      <c r="BD78" s="7"/>
      <c r="BV78" s="28"/>
      <c r="BW78" s="28"/>
      <c r="BX78" s="27"/>
      <c r="BY78" s="27"/>
      <c r="BZ78" s="27"/>
      <c r="CA78" s="27"/>
      <c r="CB78" s="27"/>
      <c r="CC78" s="47"/>
      <c r="CD78" s="47"/>
      <c r="CE78" s="47"/>
      <c r="CF78" s="47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7"/>
      <c r="CU78" s="7"/>
      <c r="CV78" s="29"/>
      <c r="CW78" s="29"/>
      <c r="CX78" s="29"/>
      <c r="CY78" s="29"/>
      <c r="CZ78" s="29"/>
      <c r="DA78" s="29"/>
      <c r="DB78" s="29"/>
      <c r="DC78" s="29"/>
    </row>
    <row r="79" spans="2:107" ht="19.5" customHeight="1" thickBot="1">
      <c r="B79" s="272" t="s">
        <v>17</v>
      </c>
      <c r="C79" s="257"/>
      <c r="D79" s="255"/>
      <c r="E79" s="256"/>
      <c r="F79" s="256"/>
      <c r="G79" s="256"/>
      <c r="H79" s="256"/>
      <c r="I79" s="257"/>
      <c r="J79" s="255" t="s">
        <v>20</v>
      </c>
      <c r="K79" s="256"/>
      <c r="L79" s="256"/>
      <c r="M79" s="256"/>
      <c r="N79" s="257"/>
      <c r="O79" s="255" t="s">
        <v>44</v>
      </c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7"/>
      <c r="AW79" s="255" t="s">
        <v>24</v>
      </c>
      <c r="AX79" s="256"/>
      <c r="AY79" s="256"/>
      <c r="AZ79" s="256"/>
      <c r="BA79" s="257"/>
      <c r="BB79" s="255"/>
      <c r="BC79" s="258"/>
      <c r="BD79" s="7"/>
      <c r="BV79" s="28"/>
      <c r="BW79" s="28"/>
      <c r="BX79" s="27"/>
      <c r="BY79" s="27"/>
      <c r="BZ79" s="27"/>
      <c r="CA79" s="27"/>
      <c r="CB79" s="27"/>
      <c r="CC79" s="47"/>
      <c r="CD79" s="47"/>
      <c r="CE79" s="47"/>
      <c r="CF79" s="47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7"/>
      <c r="CU79" s="7"/>
      <c r="CV79" s="29"/>
      <c r="CW79" s="29"/>
      <c r="CX79" s="29"/>
      <c r="CY79" s="29"/>
      <c r="CZ79" s="29"/>
      <c r="DA79" s="29"/>
      <c r="DB79" s="29"/>
      <c r="DC79" s="29"/>
    </row>
    <row r="80" spans="2:107" ht="18" customHeight="1">
      <c r="B80" s="233">
        <v>32</v>
      </c>
      <c r="C80" s="259"/>
      <c r="D80" s="261"/>
      <c r="E80" s="262"/>
      <c r="F80" s="262"/>
      <c r="G80" s="262"/>
      <c r="H80" s="262"/>
      <c r="I80" s="263"/>
      <c r="J80" s="238">
        <f>J76+$U$73*$X$73+$AL$73</f>
        <v>0.7027777777777778</v>
      </c>
      <c r="K80" s="239"/>
      <c r="L80" s="239"/>
      <c r="M80" s="239"/>
      <c r="N80" s="240"/>
      <c r="O80" s="244" t="str">
        <f>IF(ISBLANK($AZ$55),"",$AG$64)</f>
        <v>B1 FC Polonia</v>
      </c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6" t="s">
        <v>23</v>
      </c>
      <c r="AF80" s="150" t="str">
        <f>IF(ISBLANK($AZ$54),"",$D$67)</f>
        <v>A3 Trifelsland</v>
      </c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245"/>
      <c r="AW80" s="246">
        <v>2</v>
      </c>
      <c r="AX80" s="247"/>
      <c r="AY80" s="247" t="s">
        <v>22</v>
      </c>
      <c r="AZ80" s="247">
        <v>1</v>
      </c>
      <c r="BA80" s="253"/>
      <c r="BB80" s="277">
        <v>2</v>
      </c>
      <c r="BC80" s="269"/>
      <c r="BD80" s="7"/>
      <c r="BV80" s="28"/>
      <c r="BW80" s="28"/>
      <c r="BX80" s="27"/>
      <c r="BY80" s="27"/>
      <c r="BZ80" s="27"/>
      <c r="CA80" s="27"/>
      <c r="CB80" s="27"/>
      <c r="CC80" s="47"/>
      <c r="CD80" s="47"/>
      <c r="CE80" s="47"/>
      <c r="CF80" s="47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7"/>
      <c r="CU80" s="7"/>
      <c r="CV80" s="29"/>
      <c r="CW80" s="29"/>
      <c r="CX80" s="29"/>
      <c r="CY80" s="29"/>
      <c r="CZ80" s="29"/>
      <c r="DA80" s="29"/>
      <c r="DB80" s="29"/>
      <c r="DC80" s="29"/>
    </row>
    <row r="81" spans="2:107" ht="12" customHeight="1" thickBot="1">
      <c r="B81" s="235"/>
      <c r="C81" s="260"/>
      <c r="D81" s="264"/>
      <c r="E81" s="265"/>
      <c r="F81" s="265"/>
      <c r="G81" s="265"/>
      <c r="H81" s="265"/>
      <c r="I81" s="266"/>
      <c r="J81" s="241"/>
      <c r="K81" s="242"/>
      <c r="L81" s="242"/>
      <c r="M81" s="242"/>
      <c r="N81" s="243"/>
      <c r="O81" s="94" t="s">
        <v>36</v>
      </c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17"/>
      <c r="AF81" s="95" t="s">
        <v>50</v>
      </c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237"/>
      <c r="AW81" s="248"/>
      <c r="AX81" s="249"/>
      <c r="AY81" s="249"/>
      <c r="AZ81" s="249"/>
      <c r="BA81" s="254"/>
      <c r="BB81" s="278"/>
      <c r="BC81" s="271"/>
      <c r="BD81" s="7"/>
      <c r="BV81" s="28"/>
      <c r="BW81" s="28"/>
      <c r="BX81" s="27"/>
      <c r="BY81" s="27"/>
      <c r="BZ81" s="27"/>
      <c r="CA81" s="27"/>
      <c r="CB81" s="27"/>
      <c r="CC81" s="47"/>
      <c r="CD81" s="47"/>
      <c r="CE81" s="47"/>
      <c r="CF81" s="47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7"/>
      <c r="CU81" s="7"/>
      <c r="CV81" s="29"/>
      <c r="CW81" s="29"/>
      <c r="CX81" s="29"/>
      <c r="CY81" s="29"/>
      <c r="CZ81" s="29"/>
      <c r="DA81" s="29"/>
      <c r="DB81" s="29"/>
      <c r="DC81" s="29"/>
    </row>
    <row r="82" spans="2:107" ht="3.75" customHeight="1" thickBot="1">
      <c r="B82" s="53"/>
      <c r="C82" s="53"/>
      <c r="D82" s="71"/>
      <c r="E82" s="71"/>
      <c r="F82" s="71"/>
      <c r="G82" s="71"/>
      <c r="H82" s="71"/>
      <c r="I82" s="71"/>
      <c r="J82" s="72"/>
      <c r="K82" s="72"/>
      <c r="L82" s="72"/>
      <c r="M82" s="72"/>
      <c r="N82" s="72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4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52"/>
      <c r="AX82" s="52"/>
      <c r="AY82" s="52"/>
      <c r="AZ82" s="52"/>
      <c r="BA82" s="52"/>
      <c r="BB82" s="52"/>
      <c r="BC82" s="52"/>
      <c r="BD82" s="7"/>
      <c r="BV82" s="28"/>
      <c r="BW82" s="28"/>
      <c r="BX82" s="27"/>
      <c r="BY82" s="27"/>
      <c r="BZ82" s="27"/>
      <c r="CA82" s="27"/>
      <c r="CB82" s="27"/>
      <c r="CC82" s="47"/>
      <c r="CD82" s="47"/>
      <c r="CE82" s="47"/>
      <c r="CF82" s="47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7"/>
      <c r="CU82" s="7"/>
      <c r="CV82" s="29"/>
      <c r="CW82" s="29"/>
      <c r="CX82" s="29"/>
      <c r="CY82" s="29"/>
      <c r="CZ82" s="29"/>
      <c r="DA82" s="29"/>
      <c r="DB82" s="29"/>
      <c r="DC82" s="29"/>
    </row>
    <row r="83" spans="2:107" ht="19.5" customHeight="1" thickBot="1">
      <c r="B83" s="272" t="s">
        <v>17</v>
      </c>
      <c r="C83" s="257"/>
      <c r="D83" s="255"/>
      <c r="E83" s="256"/>
      <c r="F83" s="256"/>
      <c r="G83" s="256"/>
      <c r="H83" s="256"/>
      <c r="I83" s="257"/>
      <c r="J83" s="255" t="s">
        <v>20</v>
      </c>
      <c r="K83" s="256"/>
      <c r="L83" s="256"/>
      <c r="M83" s="256"/>
      <c r="N83" s="257"/>
      <c r="O83" s="255" t="s">
        <v>45</v>
      </c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7"/>
      <c r="AW83" s="255" t="s">
        <v>24</v>
      </c>
      <c r="AX83" s="256"/>
      <c r="AY83" s="256"/>
      <c r="AZ83" s="256"/>
      <c r="BA83" s="257"/>
      <c r="BB83" s="255"/>
      <c r="BC83" s="258"/>
      <c r="BD83" s="7"/>
      <c r="BV83" s="28"/>
      <c r="BW83" s="28"/>
      <c r="BX83" s="27"/>
      <c r="BY83" s="27"/>
      <c r="BZ83" s="27"/>
      <c r="CA83" s="27"/>
      <c r="CB83" s="27"/>
      <c r="CC83" s="47"/>
      <c r="CD83" s="47"/>
      <c r="CE83" s="47"/>
      <c r="CF83" s="47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7"/>
      <c r="CU83" s="7"/>
      <c r="CV83" s="29"/>
      <c r="CW83" s="29"/>
      <c r="CX83" s="29"/>
      <c r="CY83" s="29"/>
      <c r="CZ83" s="29"/>
      <c r="DA83" s="29"/>
      <c r="DB83" s="29"/>
      <c r="DC83" s="29"/>
    </row>
    <row r="84" spans="2:107" ht="18" customHeight="1">
      <c r="B84" s="233">
        <v>33</v>
      </c>
      <c r="C84" s="259"/>
      <c r="D84" s="261"/>
      <c r="E84" s="262"/>
      <c r="F84" s="262"/>
      <c r="G84" s="262"/>
      <c r="H84" s="262"/>
      <c r="I84" s="263"/>
      <c r="J84" s="238">
        <f>J80+$U$73*$X$73+$AL$73</f>
        <v>0.7111111111111111</v>
      </c>
      <c r="K84" s="239"/>
      <c r="L84" s="239"/>
      <c r="M84" s="239"/>
      <c r="N84" s="240"/>
      <c r="O84" s="244" t="str">
        <f>IF(ISBLANK($AZ$54),"",$D$65)</f>
        <v>A2 Schorle und Bier</v>
      </c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6" t="s">
        <v>23</v>
      </c>
      <c r="AF84" s="150" t="str">
        <f>IF(ISBLANK($AZ$55),"",$AG$66)</f>
        <v>B6 die Furchtlosen</v>
      </c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245"/>
      <c r="AW84" s="246">
        <v>5</v>
      </c>
      <c r="AX84" s="247"/>
      <c r="AY84" s="247" t="s">
        <v>22</v>
      </c>
      <c r="AZ84" s="247">
        <v>4</v>
      </c>
      <c r="BA84" s="253"/>
      <c r="BB84" s="279">
        <v>3</v>
      </c>
      <c r="BC84" s="280"/>
      <c r="BD84" s="7"/>
      <c r="BV84" s="28"/>
      <c r="BW84" s="28"/>
      <c r="BX84" s="27"/>
      <c r="BY84" s="27"/>
      <c r="BZ84" s="27"/>
      <c r="CA84" s="27"/>
      <c r="CB84" s="27"/>
      <c r="CC84" s="47"/>
      <c r="CD84" s="47"/>
      <c r="CE84" s="47"/>
      <c r="CF84" s="47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7"/>
      <c r="CU84" s="7"/>
      <c r="CV84" s="29"/>
      <c r="CW84" s="29"/>
      <c r="CX84" s="29"/>
      <c r="CY84" s="29"/>
      <c r="CZ84" s="29"/>
      <c r="DA84" s="29"/>
      <c r="DB84" s="29"/>
      <c r="DC84" s="29"/>
    </row>
    <row r="85" spans="2:107" s="66" customFormat="1" ht="12" customHeight="1" thickBot="1">
      <c r="B85" s="235"/>
      <c r="C85" s="260"/>
      <c r="D85" s="264"/>
      <c r="E85" s="265"/>
      <c r="F85" s="265"/>
      <c r="G85" s="265"/>
      <c r="H85" s="265"/>
      <c r="I85" s="266"/>
      <c r="J85" s="241"/>
      <c r="K85" s="242"/>
      <c r="L85" s="242"/>
      <c r="M85" s="242"/>
      <c r="N85" s="243"/>
      <c r="O85" s="94" t="s">
        <v>33</v>
      </c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17"/>
      <c r="AF85" s="95" t="s">
        <v>42</v>
      </c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237"/>
      <c r="AW85" s="248"/>
      <c r="AX85" s="249"/>
      <c r="AY85" s="249"/>
      <c r="AZ85" s="249"/>
      <c r="BA85" s="254"/>
      <c r="BB85" s="281"/>
      <c r="BC85" s="282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8"/>
      <c r="BW85" s="68"/>
      <c r="BX85" s="67"/>
      <c r="BY85" s="67"/>
      <c r="BZ85" s="67"/>
      <c r="CA85" s="67"/>
      <c r="CB85" s="67"/>
      <c r="CC85" s="69"/>
      <c r="CD85" s="69"/>
      <c r="CE85" s="69"/>
      <c r="CF85" s="69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V85" s="70"/>
      <c r="CW85" s="70"/>
      <c r="CX85" s="70"/>
      <c r="CY85" s="70"/>
      <c r="CZ85" s="70"/>
      <c r="DA85" s="70"/>
      <c r="DB85" s="70"/>
      <c r="DC85" s="70"/>
    </row>
    <row r="86" spans="54:107" ht="3.75" customHeight="1" thickBot="1">
      <c r="BB86" s="19"/>
      <c r="BC86" s="19"/>
      <c r="BD86" s="7"/>
      <c r="BV86" s="28"/>
      <c r="BW86" s="28"/>
      <c r="BX86" s="27"/>
      <c r="BY86" s="27"/>
      <c r="BZ86" s="27"/>
      <c r="CA86" s="27"/>
      <c r="CB86" s="27"/>
      <c r="CC86" s="47"/>
      <c r="CD86" s="47"/>
      <c r="CE86" s="47"/>
      <c r="CF86" s="47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7"/>
      <c r="CU86" s="7"/>
      <c r="CV86" s="29"/>
      <c r="CW86" s="29"/>
      <c r="CX86" s="29"/>
      <c r="CY86" s="29"/>
      <c r="CZ86" s="29"/>
      <c r="DA86" s="29"/>
      <c r="DB86" s="29"/>
      <c r="DC86" s="29"/>
    </row>
    <row r="87" spans="2:107" ht="19.5" customHeight="1" thickBot="1">
      <c r="B87" s="272" t="s">
        <v>17</v>
      </c>
      <c r="C87" s="257"/>
      <c r="D87" s="255"/>
      <c r="E87" s="256"/>
      <c r="F87" s="256"/>
      <c r="G87" s="256"/>
      <c r="H87" s="256"/>
      <c r="I87" s="257"/>
      <c r="J87" s="255" t="s">
        <v>20</v>
      </c>
      <c r="K87" s="256"/>
      <c r="L87" s="256"/>
      <c r="M87" s="256"/>
      <c r="N87" s="257"/>
      <c r="O87" s="255" t="s">
        <v>46</v>
      </c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7"/>
      <c r="AW87" s="255" t="s">
        <v>24</v>
      </c>
      <c r="AX87" s="256"/>
      <c r="AY87" s="256"/>
      <c r="AZ87" s="256"/>
      <c r="BA87" s="257"/>
      <c r="BB87" s="255"/>
      <c r="BC87" s="258"/>
      <c r="BD87" s="7"/>
      <c r="BV87" s="28"/>
      <c r="BW87" s="28"/>
      <c r="BX87" s="27"/>
      <c r="BY87" s="27"/>
      <c r="BZ87" s="27"/>
      <c r="CA87" s="27"/>
      <c r="CB87" s="27"/>
      <c r="CC87" s="47"/>
      <c r="CD87" s="47"/>
      <c r="CE87" s="47"/>
      <c r="CF87" s="47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7"/>
      <c r="CU87" s="7"/>
      <c r="CV87" s="29"/>
      <c r="CW87" s="29"/>
      <c r="CX87" s="29"/>
      <c r="CY87" s="29"/>
      <c r="CZ87" s="29"/>
      <c r="DA87" s="29"/>
      <c r="DB87" s="29"/>
      <c r="DC87" s="29"/>
    </row>
    <row r="88" spans="2:107" ht="18" customHeight="1">
      <c r="B88" s="233">
        <v>34</v>
      </c>
      <c r="C88" s="259"/>
      <c r="D88" s="261"/>
      <c r="E88" s="262"/>
      <c r="F88" s="262"/>
      <c r="G88" s="262"/>
      <c r="H88" s="262"/>
      <c r="I88" s="263"/>
      <c r="J88" s="238">
        <f>J84+$U$73*$X$73+$AL$73</f>
        <v>0.7194444444444444</v>
      </c>
      <c r="K88" s="239"/>
      <c r="L88" s="239"/>
      <c r="M88" s="239"/>
      <c r="N88" s="240"/>
      <c r="O88" s="244" t="str">
        <f>IF(ISBLANK($AZ$55),"",$AG$65)</f>
        <v>B4 FC Fruscht 09</v>
      </c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6" t="s">
        <v>23</v>
      </c>
      <c r="AF88" s="150" t="str">
        <f>IF(ISBLANK($AZ$54),"",$D$66)</f>
        <v>A4 Bobby´s Talentschmiede</v>
      </c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245"/>
      <c r="AW88" s="246">
        <v>4</v>
      </c>
      <c r="AX88" s="247"/>
      <c r="AY88" s="247" t="s">
        <v>22</v>
      </c>
      <c r="AZ88" s="247">
        <v>2</v>
      </c>
      <c r="BA88" s="253"/>
      <c r="BB88" s="288">
        <v>4</v>
      </c>
      <c r="BC88" s="289"/>
      <c r="BD88" s="7"/>
      <c r="BV88" s="28"/>
      <c r="BW88" s="28"/>
      <c r="BX88" s="27"/>
      <c r="BY88" s="27"/>
      <c r="BZ88" s="27"/>
      <c r="CA88" s="27"/>
      <c r="CB88" s="27"/>
      <c r="CC88" s="47"/>
      <c r="CD88" s="47"/>
      <c r="CE88" s="47"/>
      <c r="CF88" s="47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7"/>
      <c r="CU88" s="7"/>
      <c r="CV88" s="29"/>
      <c r="CW88" s="29"/>
      <c r="CX88" s="29"/>
      <c r="CY88" s="29"/>
      <c r="CZ88" s="29"/>
      <c r="DA88" s="29"/>
      <c r="DB88" s="29"/>
      <c r="DC88" s="29"/>
    </row>
    <row r="89" spans="2:107" ht="12" customHeight="1" thickBot="1">
      <c r="B89" s="235"/>
      <c r="C89" s="260"/>
      <c r="D89" s="264"/>
      <c r="E89" s="265"/>
      <c r="F89" s="265"/>
      <c r="G89" s="265"/>
      <c r="H89" s="265"/>
      <c r="I89" s="266"/>
      <c r="J89" s="241"/>
      <c r="K89" s="242"/>
      <c r="L89" s="242"/>
      <c r="M89" s="242"/>
      <c r="N89" s="243"/>
      <c r="O89" s="94" t="s">
        <v>35</v>
      </c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17"/>
      <c r="AF89" s="95" t="s">
        <v>41</v>
      </c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237"/>
      <c r="AW89" s="248"/>
      <c r="AX89" s="249"/>
      <c r="AY89" s="249"/>
      <c r="AZ89" s="249"/>
      <c r="BA89" s="254"/>
      <c r="BB89" s="290"/>
      <c r="BC89" s="291"/>
      <c r="BD89" s="7"/>
      <c r="BV89" s="28"/>
      <c r="BW89" s="28"/>
      <c r="BX89" s="27"/>
      <c r="BY89" s="27"/>
      <c r="BZ89" s="27"/>
      <c r="CA89" s="27"/>
      <c r="CB89" s="27"/>
      <c r="CC89" s="47"/>
      <c r="CD89" s="47"/>
      <c r="CE89" s="47"/>
      <c r="CF89" s="47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7"/>
      <c r="CU89" s="7"/>
      <c r="CV89" s="29"/>
      <c r="CW89" s="29"/>
      <c r="CX89" s="29"/>
      <c r="CY89" s="29"/>
      <c r="CZ89" s="29"/>
      <c r="DA89" s="29"/>
      <c r="DB89" s="29"/>
      <c r="DC89" s="29"/>
    </row>
    <row r="90" spans="2:107" ht="11.25" customHeight="1" thickBot="1">
      <c r="B90" s="53"/>
      <c r="C90" s="53"/>
      <c r="D90" s="71"/>
      <c r="E90" s="71"/>
      <c r="F90" s="71"/>
      <c r="G90" s="71"/>
      <c r="H90" s="71"/>
      <c r="I90" s="71"/>
      <c r="J90" s="72"/>
      <c r="K90" s="72"/>
      <c r="L90" s="72"/>
      <c r="M90" s="72"/>
      <c r="N90" s="72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4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52"/>
      <c r="AX90" s="52"/>
      <c r="AY90" s="52"/>
      <c r="AZ90" s="52"/>
      <c r="BA90" s="52"/>
      <c r="BB90" s="52"/>
      <c r="BC90" s="52"/>
      <c r="BD90" s="7"/>
      <c r="BV90" s="28"/>
      <c r="BW90" s="28"/>
      <c r="BX90" s="27"/>
      <c r="BY90" s="27"/>
      <c r="BZ90" s="27"/>
      <c r="CA90" s="27"/>
      <c r="CB90" s="27"/>
      <c r="CC90" s="47"/>
      <c r="CD90" s="47"/>
      <c r="CE90" s="47"/>
      <c r="CF90" s="47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7"/>
      <c r="CU90" s="7"/>
      <c r="CV90" s="29"/>
      <c r="CW90" s="29"/>
      <c r="CX90" s="29"/>
      <c r="CY90" s="29"/>
      <c r="CZ90" s="29"/>
      <c r="DA90" s="29"/>
      <c r="DB90" s="29"/>
      <c r="DC90" s="29"/>
    </row>
    <row r="91" spans="2:107" ht="19.5" customHeight="1" thickBot="1">
      <c r="B91" s="283" t="s">
        <v>17</v>
      </c>
      <c r="C91" s="284"/>
      <c r="D91" s="285"/>
      <c r="E91" s="286"/>
      <c r="F91" s="286"/>
      <c r="G91" s="286"/>
      <c r="H91" s="286"/>
      <c r="I91" s="284"/>
      <c r="J91" s="285" t="s">
        <v>20</v>
      </c>
      <c r="K91" s="286"/>
      <c r="L91" s="286"/>
      <c r="M91" s="286"/>
      <c r="N91" s="284"/>
      <c r="O91" s="285" t="s">
        <v>47</v>
      </c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4"/>
      <c r="AW91" s="285" t="s">
        <v>24</v>
      </c>
      <c r="AX91" s="286"/>
      <c r="AY91" s="286"/>
      <c r="AZ91" s="286"/>
      <c r="BA91" s="284"/>
      <c r="BB91" s="285"/>
      <c r="BC91" s="287"/>
      <c r="BD91" s="7"/>
      <c r="BV91" s="28"/>
      <c r="BW91" s="28"/>
      <c r="BX91" s="27"/>
      <c r="BY91" s="27"/>
      <c r="BZ91" s="27"/>
      <c r="CA91" s="27"/>
      <c r="CB91" s="27"/>
      <c r="CC91" s="47"/>
      <c r="CD91" s="47"/>
      <c r="CE91" s="47"/>
      <c r="CF91" s="47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7"/>
      <c r="CU91" s="7"/>
      <c r="CV91" s="29"/>
      <c r="CW91" s="29"/>
      <c r="CX91" s="29"/>
      <c r="CY91" s="29"/>
      <c r="CZ91" s="29"/>
      <c r="DA91" s="29"/>
      <c r="DB91" s="29"/>
      <c r="DC91" s="29"/>
    </row>
    <row r="92" spans="2:107" ht="18" customHeight="1">
      <c r="B92" s="233">
        <v>35</v>
      </c>
      <c r="C92" s="259"/>
      <c r="D92" s="261"/>
      <c r="E92" s="262"/>
      <c r="F92" s="262"/>
      <c r="G92" s="262"/>
      <c r="H92" s="262"/>
      <c r="I92" s="263"/>
      <c r="J92" s="238">
        <v>0.7291666666666666</v>
      </c>
      <c r="K92" s="239"/>
      <c r="L92" s="239"/>
      <c r="M92" s="239"/>
      <c r="N92" s="240"/>
      <c r="O92" s="244" t="str">
        <f>IF(ISBLANK($AZ$76)," ",IF($AW$76&gt;$AZ$76,$O$76,IF($AZ$76&gt;$AW$76,$AF$76)))</f>
        <v>A1 Big Pump Energy</v>
      </c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6" t="s">
        <v>23</v>
      </c>
      <c r="AF92" s="150" t="str">
        <f>IF(ISBLANK($AZ$80)," ",IF($AW$80&gt;$AZ$80,$O$80,IF($AZ$80&gt;$AW$80,$AF$80)))</f>
        <v>B1 FC Polonia</v>
      </c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245"/>
      <c r="AW92" s="246">
        <v>4</v>
      </c>
      <c r="AX92" s="247"/>
      <c r="AY92" s="247" t="s">
        <v>22</v>
      </c>
      <c r="AZ92" s="247">
        <v>1</v>
      </c>
      <c r="BA92" s="253"/>
      <c r="BB92" s="288">
        <v>4</v>
      </c>
      <c r="BC92" s="289"/>
      <c r="BD92" s="7"/>
      <c r="BV92" s="28"/>
      <c r="BW92" s="28"/>
      <c r="BX92" s="27"/>
      <c r="BY92" s="27"/>
      <c r="BZ92" s="27"/>
      <c r="CA92" s="27"/>
      <c r="CB92" s="27"/>
      <c r="CC92" s="47"/>
      <c r="CD92" s="47"/>
      <c r="CE92" s="47"/>
      <c r="CF92" s="47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7"/>
      <c r="CU92" s="7"/>
      <c r="CV92" s="29"/>
      <c r="CW92" s="29"/>
      <c r="CX92" s="29"/>
      <c r="CY92" s="29"/>
      <c r="CZ92" s="29"/>
      <c r="DA92" s="29"/>
      <c r="DB92" s="29"/>
      <c r="DC92" s="29"/>
    </row>
    <row r="93" spans="2:107" s="66" customFormat="1" ht="12" customHeight="1" thickBot="1">
      <c r="B93" s="235"/>
      <c r="C93" s="260"/>
      <c r="D93" s="264"/>
      <c r="E93" s="265"/>
      <c r="F93" s="265"/>
      <c r="G93" s="265"/>
      <c r="H93" s="265"/>
      <c r="I93" s="266"/>
      <c r="J93" s="241"/>
      <c r="K93" s="242"/>
      <c r="L93" s="242"/>
      <c r="M93" s="242"/>
      <c r="N93" s="243"/>
      <c r="O93" s="94" t="s">
        <v>51</v>
      </c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17"/>
      <c r="AF93" s="95" t="s">
        <v>52</v>
      </c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237"/>
      <c r="AW93" s="248"/>
      <c r="AX93" s="249"/>
      <c r="AY93" s="249"/>
      <c r="AZ93" s="249"/>
      <c r="BA93" s="254"/>
      <c r="BB93" s="290"/>
      <c r="BC93" s="291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8"/>
      <c r="BX93" s="67"/>
      <c r="BY93" s="67"/>
      <c r="BZ93" s="67"/>
      <c r="CA93" s="67"/>
      <c r="CB93" s="67"/>
      <c r="CC93" s="69"/>
      <c r="CD93" s="69"/>
      <c r="CE93" s="69"/>
      <c r="CF93" s="69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V93" s="70"/>
      <c r="CW93" s="70"/>
      <c r="CX93" s="70"/>
      <c r="CY93" s="70"/>
      <c r="CZ93" s="70"/>
      <c r="DA93" s="70"/>
      <c r="DB93" s="70"/>
      <c r="DC93" s="70"/>
    </row>
    <row r="94" spans="54:107" ht="3.75" customHeight="1" thickBot="1">
      <c r="BB94" s="19"/>
      <c r="BC94" s="19"/>
      <c r="BD94" s="7"/>
      <c r="BV94" s="28"/>
      <c r="BW94" s="28"/>
      <c r="BX94" s="27"/>
      <c r="BY94" s="27"/>
      <c r="BZ94" s="27"/>
      <c r="CA94" s="27"/>
      <c r="CB94" s="27"/>
      <c r="CC94" s="47"/>
      <c r="CD94" s="47"/>
      <c r="CE94" s="47"/>
      <c r="CF94" s="47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7"/>
      <c r="CU94" s="7"/>
      <c r="CV94" s="29"/>
      <c r="CW94" s="29"/>
      <c r="CX94" s="29"/>
      <c r="CY94" s="29"/>
      <c r="CZ94" s="29"/>
      <c r="DA94" s="29"/>
      <c r="DB94" s="29"/>
      <c r="DC94" s="29"/>
    </row>
    <row r="95" spans="2:107" ht="19.5" customHeight="1" thickBot="1">
      <c r="B95" s="283" t="s">
        <v>17</v>
      </c>
      <c r="C95" s="284"/>
      <c r="D95" s="285"/>
      <c r="E95" s="286"/>
      <c r="F95" s="286"/>
      <c r="G95" s="286"/>
      <c r="H95" s="286"/>
      <c r="I95" s="284"/>
      <c r="J95" s="285" t="s">
        <v>20</v>
      </c>
      <c r="K95" s="286"/>
      <c r="L95" s="286"/>
      <c r="M95" s="286"/>
      <c r="N95" s="284"/>
      <c r="O95" s="285" t="s">
        <v>48</v>
      </c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4"/>
      <c r="AW95" s="285" t="s">
        <v>24</v>
      </c>
      <c r="AX95" s="286"/>
      <c r="AY95" s="286"/>
      <c r="AZ95" s="286"/>
      <c r="BA95" s="284"/>
      <c r="BB95" s="285"/>
      <c r="BC95" s="287"/>
      <c r="BD95" s="7"/>
      <c r="BV95" s="28"/>
      <c r="BW95" s="28"/>
      <c r="BX95" s="27"/>
      <c r="BY95" s="27"/>
      <c r="BZ95" s="27"/>
      <c r="CA95" s="27"/>
      <c r="CB95" s="27"/>
      <c r="CC95" s="47"/>
      <c r="CD95" s="47"/>
      <c r="CE95" s="47"/>
      <c r="CF95" s="47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7"/>
      <c r="CU95" s="7"/>
      <c r="CV95" s="29"/>
      <c r="CW95" s="29"/>
      <c r="CX95" s="29"/>
      <c r="CY95" s="29"/>
      <c r="CZ95" s="29"/>
      <c r="DA95" s="29"/>
      <c r="DB95" s="29"/>
      <c r="DC95" s="29"/>
    </row>
    <row r="96" spans="2:107" ht="18" customHeight="1">
      <c r="B96" s="233">
        <v>36</v>
      </c>
      <c r="C96" s="259"/>
      <c r="D96" s="261"/>
      <c r="E96" s="262"/>
      <c r="F96" s="262"/>
      <c r="G96" s="262"/>
      <c r="H96" s="262"/>
      <c r="I96" s="263"/>
      <c r="J96" s="238">
        <f>J92+$U$73*$X$73+$AL$73</f>
        <v>0.7374999999999999</v>
      </c>
      <c r="K96" s="239"/>
      <c r="L96" s="239"/>
      <c r="M96" s="239"/>
      <c r="N96" s="240"/>
      <c r="O96" s="244" t="str">
        <f>IF(ISBLANK($AZ$84)," ",IF($AW$84&gt;$AZ$84,$O$84,IF($AZ$84&gt;$AW$84,$AF$84)))</f>
        <v>A2 Schorle und Bier</v>
      </c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6" t="s">
        <v>23</v>
      </c>
      <c r="AF96" s="150" t="str">
        <f>IF(ISBLANK($AZ$88)," ",IF($AW$88&gt;$AZ$88,$O$88,IF($AZ$88&gt;$AW$88,$AF$88)))</f>
        <v>B4 FC Fruscht 09</v>
      </c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245"/>
      <c r="AW96" s="246">
        <v>1</v>
      </c>
      <c r="AX96" s="247"/>
      <c r="AY96" s="247" t="s">
        <v>22</v>
      </c>
      <c r="AZ96" s="247">
        <v>0</v>
      </c>
      <c r="BA96" s="253"/>
      <c r="BB96" s="279">
        <v>3</v>
      </c>
      <c r="BC96" s="280"/>
      <c r="BD96" s="7"/>
      <c r="BV96" s="28"/>
      <c r="BW96" s="28"/>
      <c r="BX96" s="27"/>
      <c r="BY96" s="27"/>
      <c r="BZ96" s="27"/>
      <c r="CA96" s="27"/>
      <c r="CB96" s="27"/>
      <c r="CC96" s="47"/>
      <c r="CD96" s="47"/>
      <c r="CE96" s="47"/>
      <c r="CF96" s="47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7"/>
      <c r="CU96" s="7"/>
      <c r="CV96" s="29"/>
      <c r="CW96" s="29"/>
      <c r="CX96" s="29"/>
      <c r="CY96" s="29"/>
      <c r="CZ96" s="29"/>
      <c r="DA96" s="29"/>
      <c r="DB96" s="29"/>
      <c r="DC96" s="29"/>
    </row>
    <row r="97" spans="2:107" ht="12" customHeight="1" thickBot="1">
      <c r="B97" s="235"/>
      <c r="C97" s="260"/>
      <c r="D97" s="264"/>
      <c r="E97" s="265"/>
      <c r="F97" s="265"/>
      <c r="G97" s="265"/>
      <c r="H97" s="265"/>
      <c r="I97" s="266"/>
      <c r="J97" s="241"/>
      <c r="K97" s="242"/>
      <c r="L97" s="242"/>
      <c r="M97" s="242"/>
      <c r="N97" s="243"/>
      <c r="O97" s="94" t="s">
        <v>53</v>
      </c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17"/>
      <c r="AF97" s="95" t="s">
        <v>54</v>
      </c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237"/>
      <c r="AW97" s="248"/>
      <c r="AX97" s="249"/>
      <c r="AY97" s="249"/>
      <c r="AZ97" s="249"/>
      <c r="BA97" s="254"/>
      <c r="BB97" s="281"/>
      <c r="BC97" s="282"/>
      <c r="BD97" s="7"/>
      <c r="BV97" s="28"/>
      <c r="BW97" s="28"/>
      <c r="BX97" s="27"/>
      <c r="BY97" s="27"/>
      <c r="BZ97" s="27"/>
      <c r="CA97" s="27"/>
      <c r="CB97" s="27"/>
      <c r="CC97" s="47"/>
      <c r="CD97" s="47"/>
      <c r="CE97" s="47"/>
      <c r="CF97" s="47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7"/>
      <c r="CU97" s="7"/>
      <c r="CV97" s="29"/>
      <c r="CW97" s="29"/>
      <c r="CX97" s="29"/>
      <c r="CY97" s="29"/>
      <c r="CZ97" s="29"/>
      <c r="DA97" s="29"/>
      <c r="DB97" s="29"/>
      <c r="DC97" s="29"/>
    </row>
    <row r="98" spans="2:107" ht="11.25" customHeight="1" thickBot="1">
      <c r="B98" s="53"/>
      <c r="C98" s="53"/>
      <c r="D98" s="71"/>
      <c r="E98" s="71"/>
      <c r="F98" s="71"/>
      <c r="G98" s="71"/>
      <c r="H98" s="71"/>
      <c r="I98" s="71"/>
      <c r="J98" s="72"/>
      <c r="K98" s="72"/>
      <c r="L98" s="72"/>
      <c r="M98" s="72"/>
      <c r="N98" s="72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4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52"/>
      <c r="AX98" s="52"/>
      <c r="AY98" s="52"/>
      <c r="AZ98" s="52"/>
      <c r="BA98" s="52"/>
      <c r="BB98" s="52"/>
      <c r="BC98" s="52"/>
      <c r="BD98" s="7"/>
      <c r="BV98" s="28"/>
      <c r="BW98" s="28"/>
      <c r="BX98" s="27"/>
      <c r="BY98" s="27"/>
      <c r="BZ98" s="27"/>
      <c r="CA98" s="27"/>
      <c r="CB98" s="27"/>
      <c r="CC98" s="47"/>
      <c r="CD98" s="47"/>
      <c r="CE98" s="47"/>
      <c r="CF98" s="47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7"/>
      <c r="CU98" s="7"/>
      <c r="CV98" s="29"/>
      <c r="CW98" s="29"/>
      <c r="CX98" s="29"/>
      <c r="CY98" s="29"/>
      <c r="CZ98" s="29"/>
      <c r="DA98" s="29"/>
      <c r="DB98" s="29"/>
      <c r="DC98" s="29"/>
    </row>
    <row r="99" spans="2:86" ht="19.5" customHeight="1" thickBot="1">
      <c r="B99" s="273" t="s">
        <v>17</v>
      </c>
      <c r="C99" s="274"/>
      <c r="D99" s="250"/>
      <c r="E99" s="251"/>
      <c r="F99" s="251"/>
      <c r="G99" s="251"/>
      <c r="H99" s="251"/>
      <c r="I99" s="252"/>
      <c r="J99" s="250"/>
      <c r="K99" s="251"/>
      <c r="L99" s="251"/>
      <c r="M99" s="251"/>
      <c r="N99" s="252"/>
      <c r="O99" s="250" t="s">
        <v>37</v>
      </c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1"/>
      <c r="AV99" s="252"/>
      <c r="AW99" s="250" t="s">
        <v>24</v>
      </c>
      <c r="AX99" s="251"/>
      <c r="AY99" s="251"/>
      <c r="AZ99" s="251"/>
      <c r="BA99" s="252"/>
      <c r="BB99" s="250"/>
      <c r="BC99" s="267"/>
      <c r="BD99" s="20"/>
      <c r="BV99" s="58"/>
      <c r="BW99" s="58"/>
      <c r="BX99" s="58"/>
      <c r="BY99" s="58"/>
      <c r="BZ99" s="48"/>
      <c r="CA99" s="48"/>
      <c r="CB99" s="63"/>
      <c r="CC99" s="64"/>
      <c r="CD99" s="64"/>
      <c r="CE99" s="64"/>
      <c r="CF99" s="47"/>
      <c r="CG99" s="47"/>
      <c r="CH99" s="47"/>
    </row>
    <row r="100" spans="2:86" ht="18" customHeight="1">
      <c r="B100" s="233">
        <v>37</v>
      </c>
      <c r="C100" s="234"/>
      <c r="D100" s="261"/>
      <c r="E100" s="262"/>
      <c r="F100" s="262"/>
      <c r="G100" s="262"/>
      <c r="H100" s="262"/>
      <c r="I100" s="263"/>
      <c r="J100" s="238">
        <v>0.7569444444444445</v>
      </c>
      <c r="K100" s="239"/>
      <c r="L100" s="239"/>
      <c r="M100" s="239"/>
      <c r="N100" s="240"/>
      <c r="O100" s="244" t="str">
        <f>IF(ISBLANK($AZ$92)," ",IF($AW$92&lt;$AZ$92,$O$92,IF($AZ$92&lt;$AW$92,$AF$92)))</f>
        <v>B1 FC Polonia</v>
      </c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6" t="s">
        <v>23</v>
      </c>
      <c r="AF100" s="150" t="str">
        <f>IF(ISBLANK($AZ$96)," ",IF($AW$96&lt;$AZ$96,$O$96,IF($AZ$96&lt;$AW$96,$AF$96)))</f>
        <v>B4 FC Fruscht 09</v>
      </c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245"/>
      <c r="AW100" s="246">
        <v>4</v>
      </c>
      <c r="AX100" s="247"/>
      <c r="AY100" s="247" t="s">
        <v>22</v>
      </c>
      <c r="AZ100" s="247">
        <v>5</v>
      </c>
      <c r="BA100" s="253"/>
      <c r="BB100" s="268">
        <v>2</v>
      </c>
      <c r="BC100" s="269"/>
      <c r="BZ100" s="50"/>
      <c r="CA100" s="50"/>
      <c r="CB100" s="63"/>
      <c r="CC100" s="64"/>
      <c r="CD100" s="64"/>
      <c r="CE100" s="64"/>
      <c r="CF100" s="47"/>
      <c r="CG100" s="47"/>
      <c r="CH100" s="47"/>
    </row>
    <row r="101" spans="2:55" ht="12" customHeight="1" thickBot="1">
      <c r="B101" s="235"/>
      <c r="C101" s="236"/>
      <c r="D101" s="264"/>
      <c r="E101" s="265"/>
      <c r="F101" s="265"/>
      <c r="G101" s="265"/>
      <c r="H101" s="265"/>
      <c r="I101" s="266"/>
      <c r="J101" s="241"/>
      <c r="K101" s="242"/>
      <c r="L101" s="242"/>
      <c r="M101" s="242"/>
      <c r="N101" s="243"/>
      <c r="O101" s="94" t="s">
        <v>55</v>
      </c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17"/>
      <c r="AF101" s="95" t="s">
        <v>56</v>
      </c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237"/>
      <c r="AW101" s="248"/>
      <c r="AX101" s="249"/>
      <c r="AY101" s="249"/>
      <c r="AZ101" s="249"/>
      <c r="BA101" s="254"/>
      <c r="BB101" s="270"/>
      <c r="BC101" s="271"/>
    </row>
    <row r="102" spans="54:55" ht="3.75" customHeight="1" thickBot="1">
      <c r="BB102" s="19"/>
      <c r="BC102" s="19"/>
    </row>
    <row r="103" spans="2:55" ht="19.5" customHeight="1" thickBot="1">
      <c r="B103" s="273" t="s">
        <v>17</v>
      </c>
      <c r="C103" s="274"/>
      <c r="D103" s="250"/>
      <c r="E103" s="251"/>
      <c r="F103" s="251"/>
      <c r="G103" s="251"/>
      <c r="H103" s="251"/>
      <c r="I103" s="252"/>
      <c r="J103" s="250"/>
      <c r="K103" s="251"/>
      <c r="L103" s="251"/>
      <c r="M103" s="251"/>
      <c r="N103" s="252"/>
      <c r="O103" s="250" t="s">
        <v>38</v>
      </c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2"/>
      <c r="AW103" s="250" t="s">
        <v>24</v>
      </c>
      <c r="AX103" s="251"/>
      <c r="AY103" s="251"/>
      <c r="AZ103" s="251"/>
      <c r="BA103" s="252"/>
      <c r="BB103" s="250"/>
      <c r="BC103" s="267"/>
    </row>
    <row r="104" spans="2:55" ht="18" customHeight="1">
      <c r="B104" s="233">
        <v>38</v>
      </c>
      <c r="C104" s="234"/>
      <c r="D104" s="261"/>
      <c r="E104" s="262"/>
      <c r="F104" s="262"/>
      <c r="G104" s="262"/>
      <c r="H104" s="262"/>
      <c r="I104" s="263"/>
      <c r="J104" s="238">
        <v>0.7708333333333334</v>
      </c>
      <c r="K104" s="239"/>
      <c r="L104" s="239"/>
      <c r="M104" s="239"/>
      <c r="N104" s="240"/>
      <c r="O104" s="244" t="str">
        <f>IF(ISBLANK($AZ$92)," ",IF($AW$92&gt;$AZ$92,$O$92,IF($AZ$92&gt;$AW$92,$AF$92)))</f>
        <v>A1 Big Pump Energy</v>
      </c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6" t="s">
        <v>23</v>
      </c>
      <c r="AF104" s="150" t="str">
        <f>IF(ISBLANK($AZ$96)," ",IF($AW$96&gt;$AZ$96,$O$96,IF($AZ$96&gt;$AW$96,$AF$96)))</f>
        <v>A2 Schorle und Bier</v>
      </c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245"/>
      <c r="AW104" s="246">
        <v>4</v>
      </c>
      <c r="AX104" s="247"/>
      <c r="AY104" s="247" t="s">
        <v>22</v>
      </c>
      <c r="AZ104" s="247">
        <v>3</v>
      </c>
      <c r="BA104" s="253"/>
      <c r="BB104" s="90">
        <v>1</v>
      </c>
      <c r="BC104" s="91"/>
    </row>
    <row r="105" spans="2:55" ht="12" customHeight="1" thickBot="1">
      <c r="B105" s="235"/>
      <c r="C105" s="236"/>
      <c r="D105" s="264"/>
      <c r="E105" s="265"/>
      <c r="F105" s="265"/>
      <c r="G105" s="265"/>
      <c r="H105" s="265"/>
      <c r="I105" s="266"/>
      <c r="J105" s="241"/>
      <c r="K105" s="242"/>
      <c r="L105" s="242"/>
      <c r="M105" s="242"/>
      <c r="N105" s="243"/>
      <c r="O105" s="94" t="s">
        <v>57</v>
      </c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17"/>
      <c r="AF105" s="95" t="s">
        <v>58</v>
      </c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237"/>
      <c r="AW105" s="248"/>
      <c r="AX105" s="249"/>
      <c r="AY105" s="249"/>
      <c r="AZ105" s="249"/>
      <c r="BA105" s="254"/>
      <c r="BB105" s="92"/>
      <c r="BC105" s="93"/>
    </row>
    <row r="107" spans="2:73" ht="12.75">
      <c r="B107" s="1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</row>
    <row r="108" spans="2:11" ht="18">
      <c r="B108" s="76" t="s">
        <v>73</v>
      </c>
      <c r="C108" s="76"/>
      <c r="D108" s="76"/>
      <c r="E108" s="76"/>
      <c r="F108" s="76"/>
      <c r="G108" s="76"/>
      <c r="H108" s="76"/>
      <c r="I108" s="76"/>
      <c r="J108" s="76"/>
      <c r="K108" s="76"/>
    </row>
    <row r="109" spans="2:48" ht="25.5" customHeight="1">
      <c r="B109" s="77" t="s">
        <v>74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8"/>
      <c r="M109" s="78"/>
      <c r="N109" s="78"/>
      <c r="O109" s="78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</row>
    <row r="110" spans="2:48" ht="25.5" customHeight="1">
      <c r="B110" s="79" t="s">
        <v>75</v>
      </c>
      <c r="C110" s="79"/>
      <c r="D110" s="79" t="s">
        <v>79</v>
      </c>
      <c r="E110" s="79"/>
      <c r="F110" s="79"/>
      <c r="G110" s="79"/>
      <c r="H110" s="79"/>
      <c r="I110" s="79"/>
      <c r="J110" s="79"/>
      <c r="K110" s="79"/>
      <c r="L110" s="80"/>
      <c r="M110" s="80"/>
      <c r="N110" s="80"/>
      <c r="O110" s="80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</row>
    <row r="111" spans="2:48" ht="25.5" customHeight="1">
      <c r="B111" s="81" t="s">
        <v>76</v>
      </c>
      <c r="C111" s="81"/>
      <c r="D111" s="81" t="s">
        <v>80</v>
      </c>
      <c r="E111" s="81"/>
      <c r="F111" s="81"/>
      <c r="G111" s="81"/>
      <c r="H111" s="81"/>
      <c r="I111" s="81"/>
      <c r="J111" s="81"/>
      <c r="K111" s="81"/>
      <c r="L111" s="82"/>
      <c r="M111" s="82"/>
      <c r="N111" s="82"/>
      <c r="O111" s="82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</row>
    <row r="112" spans="2:48" ht="25.5" customHeight="1">
      <c r="B112" s="83" t="s">
        <v>78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4"/>
      <c r="M112" s="84"/>
      <c r="N112" s="84"/>
      <c r="O112" s="84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</row>
  </sheetData>
  <sheetProtection/>
  <mergeCells count="549">
    <mergeCell ref="O104:AD104"/>
    <mergeCell ref="J104:N105"/>
    <mergeCell ref="D103:I103"/>
    <mergeCell ref="J103:N103"/>
    <mergeCell ref="D104:I105"/>
    <mergeCell ref="O103:AV103"/>
    <mergeCell ref="AF105:AV105"/>
    <mergeCell ref="AF104:AV104"/>
    <mergeCell ref="B103:C103"/>
    <mergeCell ref="J99:N99"/>
    <mergeCell ref="AF100:AV100"/>
    <mergeCell ref="J100:N101"/>
    <mergeCell ref="O100:AD100"/>
    <mergeCell ref="D100:I101"/>
    <mergeCell ref="O99:AV99"/>
    <mergeCell ref="D99:I99"/>
    <mergeCell ref="BB96:BC97"/>
    <mergeCell ref="O97:AD97"/>
    <mergeCell ref="AF97:AV97"/>
    <mergeCell ref="O96:AD96"/>
    <mergeCell ref="AF96:AV96"/>
    <mergeCell ref="AW96:AX97"/>
    <mergeCell ref="AY96:AY97"/>
    <mergeCell ref="AZ96:BA97"/>
    <mergeCell ref="AW95:BA95"/>
    <mergeCell ref="BB95:BC95"/>
    <mergeCell ref="J92:N93"/>
    <mergeCell ref="AF92:AV92"/>
    <mergeCell ref="J95:N95"/>
    <mergeCell ref="O92:AD92"/>
    <mergeCell ref="B96:C97"/>
    <mergeCell ref="O93:AD93"/>
    <mergeCell ref="B95:C95"/>
    <mergeCell ref="O95:AV95"/>
    <mergeCell ref="D95:I95"/>
    <mergeCell ref="J96:N97"/>
    <mergeCell ref="D96:I97"/>
    <mergeCell ref="B92:C93"/>
    <mergeCell ref="D92:I93"/>
    <mergeCell ref="AW91:BA91"/>
    <mergeCell ref="BB91:BC91"/>
    <mergeCell ref="J88:N89"/>
    <mergeCell ref="AW92:AX93"/>
    <mergeCell ref="AY92:AY93"/>
    <mergeCell ref="AZ92:BA93"/>
    <mergeCell ref="BB92:BC93"/>
    <mergeCell ref="AF93:AV93"/>
    <mergeCell ref="BB88:BC89"/>
    <mergeCell ref="AW88:AX89"/>
    <mergeCell ref="B91:C91"/>
    <mergeCell ref="D91:I91"/>
    <mergeCell ref="J91:N91"/>
    <mergeCell ref="O91:AV91"/>
    <mergeCell ref="AZ88:BA89"/>
    <mergeCell ref="BB84:BC85"/>
    <mergeCell ref="O85:AD85"/>
    <mergeCell ref="AF85:AV85"/>
    <mergeCell ref="O87:AV87"/>
    <mergeCell ref="AW87:BA87"/>
    <mergeCell ref="O88:AD88"/>
    <mergeCell ref="O89:AD89"/>
    <mergeCell ref="AF89:AV89"/>
    <mergeCell ref="AF88:AV88"/>
    <mergeCell ref="B84:C85"/>
    <mergeCell ref="D84:I85"/>
    <mergeCell ref="O84:AD84"/>
    <mergeCell ref="AY88:AY89"/>
    <mergeCell ref="B87:C87"/>
    <mergeCell ref="D87:I87"/>
    <mergeCell ref="J87:N87"/>
    <mergeCell ref="B88:C89"/>
    <mergeCell ref="D88:I89"/>
    <mergeCell ref="J84:N85"/>
    <mergeCell ref="AW84:AX85"/>
    <mergeCell ref="AY84:AY85"/>
    <mergeCell ref="AZ84:BA85"/>
    <mergeCell ref="AW83:BA83"/>
    <mergeCell ref="BB83:BC83"/>
    <mergeCell ref="O80:AD80"/>
    <mergeCell ref="BB87:BC87"/>
    <mergeCell ref="B83:C83"/>
    <mergeCell ref="D83:I83"/>
    <mergeCell ref="J83:N83"/>
    <mergeCell ref="O83:AV83"/>
    <mergeCell ref="B79:C79"/>
    <mergeCell ref="D79:I79"/>
    <mergeCell ref="BB80:BC81"/>
    <mergeCell ref="O81:AD81"/>
    <mergeCell ref="AF81:AV81"/>
    <mergeCell ref="J80:N81"/>
    <mergeCell ref="BB76:BC77"/>
    <mergeCell ref="O77:AD77"/>
    <mergeCell ref="AF77:AV77"/>
    <mergeCell ref="BB99:BC99"/>
    <mergeCell ref="B75:C75"/>
    <mergeCell ref="D75:I75"/>
    <mergeCell ref="J75:N75"/>
    <mergeCell ref="O75:AV75"/>
    <mergeCell ref="B99:C99"/>
    <mergeCell ref="AY80:AY81"/>
    <mergeCell ref="AZ80:BA81"/>
    <mergeCell ref="B80:C81"/>
    <mergeCell ref="D80:I81"/>
    <mergeCell ref="J79:N79"/>
    <mergeCell ref="O79:AV79"/>
    <mergeCell ref="AW79:BA79"/>
    <mergeCell ref="BB79:BC79"/>
    <mergeCell ref="BB103:BC103"/>
    <mergeCell ref="AZ100:BA101"/>
    <mergeCell ref="BB100:BC101"/>
    <mergeCell ref="AW100:AX101"/>
    <mergeCell ref="AY100:AY101"/>
    <mergeCell ref="AW103:BA103"/>
    <mergeCell ref="AW75:BA75"/>
    <mergeCell ref="BB75:BC75"/>
    <mergeCell ref="B76:C77"/>
    <mergeCell ref="D76:I77"/>
    <mergeCell ref="AF76:AV76"/>
    <mergeCell ref="AW76:AX77"/>
    <mergeCell ref="AY76:AY77"/>
    <mergeCell ref="AZ76:BA77"/>
    <mergeCell ref="AY104:AY105"/>
    <mergeCell ref="AW104:AX105"/>
    <mergeCell ref="AW99:BA99"/>
    <mergeCell ref="AZ104:BA105"/>
    <mergeCell ref="AV69:AW69"/>
    <mergeCell ref="B104:C105"/>
    <mergeCell ref="B100:C101"/>
    <mergeCell ref="O101:AD101"/>
    <mergeCell ref="AF101:AV101"/>
    <mergeCell ref="J76:N77"/>
    <mergeCell ref="O76:AD76"/>
    <mergeCell ref="AF80:AV80"/>
    <mergeCell ref="AW80:AX81"/>
    <mergeCell ref="AF84:AV84"/>
    <mergeCell ref="BA65:BC65"/>
    <mergeCell ref="AS65:AU65"/>
    <mergeCell ref="AV65:AW65"/>
    <mergeCell ref="AY64:AZ64"/>
    <mergeCell ref="BA64:BC64"/>
    <mergeCell ref="BB21:BC21"/>
    <mergeCell ref="AE63:AR63"/>
    <mergeCell ref="AS63:AU63"/>
    <mergeCell ref="AV63:AZ63"/>
    <mergeCell ref="BA63:BC63"/>
    <mergeCell ref="AG21:BA21"/>
    <mergeCell ref="BB26:BC26"/>
    <mergeCell ref="AW26:AX26"/>
    <mergeCell ref="AZ26:BA26"/>
    <mergeCell ref="AW27:AX27"/>
    <mergeCell ref="AG17:BA17"/>
    <mergeCell ref="BB16:BC16"/>
    <mergeCell ref="BB18:BC18"/>
    <mergeCell ref="AG19:BA19"/>
    <mergeCell ref="BB19:BC19"/>
    <mergeCell ref="BB17:BC17"/>
    <mergeCell ref="AG18:BA18"/>
    <mergeCell ref="AG16:BA16"/>
    <mergeCell ref="BB15:BC15"/>
    <mergeCell ref="B8:AM8"/>
    <mergeCell ref="B15:X15"/>
    <mergeCell ref="Y15:Z15"/>
    <mergeCell ref="X10:AB10"/>
    <mergeCell ref="H10:L10"/>
    <mergeCell ref="B27:C27"/>
    <mergeCell ref="O27:AD27"/>
    <mergeCell ref="AF27:AV27"/>
    <mergeCell ref="J27:N27"/>
    <mergeCell ref="M6:T6"/>
    <mergeCell ref="Y6:AF6"/>
    <mergeCell ref="AE15:BA15"/>
    <mergeCell ref="AL10:AP10"/>
    <mergeCell ref="U10:V10"/>
    <mergeCell ref="B19:C19"/>
    <mergeCell ref="D19:X19"/>
    <mergeCell ref="D21:X21"/>
    <mergeCell ref="Y20:Z20"/>
    <mergeCell ref="B21:C21"/>
    <mergeCell ref="B16:C16"/>
    <mergeCell ref="AE17:AF17"/>
    <mergeCell ref="AE18:AF18"/>
    <mergeCell ref="Y17:Z17"/>
    <mergeCell ref="Y18:Z18"/>
    <mergeCell ref="Y16:Z16"/>
    <mergeCell ref="B17:C17"/>
    <mergeCell ref="B18:C18"/>
    <mergeCell ref="AE16:AF16"/>
    <mergeCell ref="D29:F29"/>
    <mergeCell ref="G29:I29"/>
    <mergeCell ref="AE19:AF19"/>
    <mergeCell ref="D16:X16"/>
    <mergeCell ref="Y19:Z19"/>
    <mergeCell ref="D17:X17"/>
    <mergeCell ref="D18:X18"/>
    <mergeCell ref="Y21:Z21"/>
    <mergeCell ref="O25:AV25"/>
    <mergeCell ref="AE21:AF21"/>
    <mergeCell ref="B32:C32"/>
    <mergeCell ref="B33:C33"/>
    <mergeCell ref="D30:F30"/>
    <mergeCell ref="G30:I30"/>
    <mergeCell ref="B25:C25"/>
    <mergeCell ref="BB25:BC25"/>
    <mergeCell ref="AW25:BA25"/>
    <mergeCell ref="J25:N25"/>
    <mergeCell ref="D25:F25"/>
    <mergeCell ref="G25:I25"/>
    <mergeCell ref="B30:C30"/>
    <mergeCell ref="B31:C31"/>
    <mergeCell ref="D31:F31"/>
    <mergeCell ref="G31:I31"/>
    <mergeCell ref="O26:AD26"/>
    <mergeCell ref="AF26:AV26"/>
    <mergeCell ref="B28:C28"/>
    <mergeCell ref="B29:C29"/>
    <mergeCell ref="D27:F27"/>
    <mergeCell ref="G27:I27"/>
    <mergeCell ref="B26:C26"/>
    <mergeCell ref="D26:F26"/>
    <mergeCell ref="G26:I26"/>
    <mergeCell ref="J26:N26"/>
    <mergeCell ref="B44:C44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D32:F32"/>
    <mergeCell ref="G32:I32"/>
    <mergeCell ref="D34:F34"/>
    <mergeCell ref="G34:I34"/>
    <mergeCell ref="D33:F33"/>
    <mergeCell ref="G33:I33"/>
    <mergeCell ref="D37:F37"/>
    <mergeCell ref="G37:I37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J29:N29"/>
    <mergeCell ref="O29:AD29"/>
    <mergeCell ref="AZ30:BA30"/>
    <mergeCell ref="BB30:BC30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2:BA32"/>
    <mergeCell ref="BB32:BC32"/>
    <mergeCell ref="AZ31:BA31"/>
    <mergeCell ref="BB31:BC31"/>
    <mergeCell ref="AF33:AV33"/>
    <mergeCell ref="AW33:AX33"/>
    <mergeCell ref="J31:N31"/>
    <mergeCell ref="O31:AD31"/>
    <mergeCell ref="AF31:AV31"/>
    <mergeCell ref="AW31:AX31"/>
    <mergeCell ref="J32:N32"/>
    <mergeCell ref="O32:AD32"/>
    <mergeCell ref="AF32:AV32"/>
    <mergeCell ref="AW32:AX32"/>
    <mergeCell ref="AZ33:BA33"/>
    <mergeCell ref="BB33:BC33"/>
    <mergeCell ref="AZ34:BA34"/>
    <mergeCell ref="BB34:BC34"/>
    <mergeCell ref="J33:N33"/>
    <mergeCell ref="O33:AD33"/>
    <mergeCell ref="J34:N34"/>
    <mergeCell ref="O34:AD34"/>
    <mergeCell ref="AF34:AV34"/>
    <mergeCell ref="AW34:AX34"/>
    <mergeCell ref="AF35:AV35"/>
    <mergeCell ref="AW35:AX35"/>
    <mergeCell ref="D35:F35"/>
    <mergeCell ref="G35:I35"/>
    <mergeCell ref="J35:N35"/>
    <mergeCell ref="O35:AD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J37:N37"/>
    <mergeCell ref="O37:AD37"/>
    <mergeCell ref="D38:F38"/>
    <mergeCell ref="G38:I38"/>
    <mergeCell ref="J38:N38"/>
    <mergeCell ref="O38:AD38"/>
    <mergeCell ref="AZ37:BA37"/>
    <mergeCell ref="BB37:BC37"/>
    <mergeCell ref="AF38:AV38"/>
    <mergeCell ref="AW38:AX38"/>
    <mergeCell ref="AZ38:BA38"/>
    <mergeCell ref="BB38:BC38"/>
    <mergeCell ref="AF37:AV37"/>
    <mergeCell ref="AW37:AX37"/>
    <mergeCell ref="AZ39:BA39"/>
    <mergeCell ref="BB39:BC39"/>
    <mergeCell ref="AF39:AV39"/>
    <mergeCell ref="AW39:AX39"/>
    <mergeCell ref="D39:F39"/>
    <mergeCell ref="G39:I39"/>
    <mergeCell ref="J39:N39"/>
    <mergeCell ref="O39:AD39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Z41:BA41"/>
    <mergeCell ref="BB41:BC41"/>
    <mergeCell ref="D40:F40"/>
    <mergeCell ref="G40:I40"/>
    <mergeCell ref="AF43:AV43"/>
    <mergeCell ref="AW43:AX43"/>
    <mergeCell ref="AF42:AV42"/>
    <mergeCell ref="AW42:AX42"/>
    <mergeCell ref="D42:F42"/>
    <mergeCell ref="G42:I42"/>
    <mergeCell ref="J42:N42"/>
    <mergeCell ref="O42:AD42"/>
    <mergeCell ref="D43:F43"/>
    <mergeCell ref="G43:I43"/>
    <mergeCell ref="J43:N43"/>
    <mergeCell ref="O43:AD43"/>
    <mergeCell ref="AZ42:BA42"/>
    <mergeCell ref="BB42:BC42"/>
    <mergeCell ref="AF41:AV41"/>
    <mergeCell ref="AW41:AX41"/>
    <mergeCell ref="D44:F44"/>
    <mergeCell ref="G44:I44"/>
    <mergeCell ref="J44:N44"/>
    <mergeCell ref="O44:AD44"/>
    <mergeCell ref="AW47:AX47"/>
    <mergeCell ref="O47:AD47"/>
    <mergeCell ref="AF47:AV47"/>
    <mergeCell ref="O48:AD48"/>
    <mergeCell ref="AF48:AV48"/>
    <mergeCell ref="AW48:AX48"/>
    <mergeCell ref="AW44:AX44"/>
    <mergeCell ref="H73:L73"/>
    <mergeCell ref="V64:W64"/>
    <mergeCell ref="P67:R67"/>
    <mergeCell ref="S67:T67"/>
    <mergeCell ref="V67:W67"/>
    <mergeCell ref="U73:V73"/>
    <mergeCell ref="S63:W63"/>
    <mergeCell ref="X63:Z63"/>
    <mergeCell ref="AW46:AX46"/>
    <mergeCell ref="D68:O68"/>
    <mergeCell ref="V68:W68"/>
    <mergeCell ref="V65:W65"/>
    <mergeCell ref="AE64:AF64"/>
    <mergeCell ref="AE65:AF65"/>
    <mergeCell ref="P68:R68"/>
    <mergeCell ref="S68:T68"/>
    <mergeCell ref="AY66:AZ66"/>
    <mergeCell ref="BA66:BC66"/>
    <mergeCell ref="AS66:AU66"/>
    <mergeCell ref="AV66:AW66"/>
    <mergeCell ref="AG67:AR67"/>
    <mergeCell ref="AS67:AU67"/>
    <mergeCell ref="AV67:AW67"/>
    <mergeCell ref="P64:R64"/>
    <mergeCell ref="B64:C64"/>
    <mergeCell ref="S64:T64"/>
    <mergeCell ref="AY67:AZ67"/>
    <mergeCell ref="AE66:AF66"/>
    <mergeCell ref="AG64:AR64"/>
    <mergeCell ref="AG65:AR65"/>
    <mergeCell ref="AS64:AU64"/>
    <mergeCell ref="AV64:AW64"/>
    <mergeCell ref="AY65:AZ65"/>
    <mergeCell ref="B66:C66"/>
    <mergeCell ref="D66:O66"/>
    <mergeCell ref="P66:R66"/>
    <mergeCell ref="S66:T66"/>
    <mergeCell ref="B67:C67"/>
    <mergeCell ref="D67:O67"/>
    <mergeCell ref="X67:Z67"/>
    <mergeCell ref="B58:BC58"/>
    <mergeCell ref="AG66:AR66"/>
    <mergeCell ref="AE67:AF67"/>
    <mergeCell ref="D64:O64"/>
    <mergeCell ref="X64:Z64"/>
    <mergeCell ref="X65:Z65"/>
    <mergeCell ref="B63:O63"/>
    <mergeCell ref="B68:C68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V69:W69"/>
    <mergeCell ref="X68:Z68"/>
    <mergeCell ref="V66:W66"/>
    <mergeCell ref="X66:Z66"/>
    <mergeCell ref="B69:C69"/>
    <mergeCell ref="D69:O69"/>
    <mergeCell ref="P69:R69"/>
    <mergeCell ref="S69:T69"/>
    <mergeCell ref="BA68:BC68"/>
    <mergeCell ref="AZ46:BA46"/>
    <mergeCell ref="AZ49:BA49"/>
    <mergeCell ref="BB20:BC20"/>
    <mergeCell ref="BB46:BC46"/>
    <mergeCell ref="BA67:BC67"/>
    <mergeCell ref="AZ43:BA43"/>
    <mergeCell ref="BB43:BC43"/>
    <mergeCell ref="AZ44:BA44"/>
    <mergeCell ref="BB44:BC44"/>
    <mergeCell ref="AY68:AZ68"/>
    <mergeCell ref="AV68:AW68"/>
    <mergeCell ref="AS68:AU68"/>
    <mergeCell ref="AE68:AF68"/>
    <mergeCell ref="AG68:AR68"/>
    <mergeCell ref="J47:N47"/>
    <mergeCell ref="B50:C50"/>
    <mergeCell ref="AE20:AF20"/>
    <mergeCell ref="AG20:BA20"/>
    <mergeCell ref="G45:I45"/>
    <mergeCell ref="B20:C20"/>
    <mergeCell ref="D20:X20"/>
    <mergeCell ref="J45:N45"/>
    <mergeCell ref="O45:AD45"/>
    <mergeCell ref="AF44:AV44"/>
    <mergeCell ref="J46:N46"/>
    <mergeCell ref="O46:AD46"/>
    <mergeCell ref="AF46:AV46"/>
    <mergeCell ref="B65:C65"/>
    <mergeCell ref="D65:O65"/>
    <mergeCell ref="P65:R65"/>
    <mergeCell ref="S65:T65"/>
    <mergeCell ref="P63:R63"/>
    <mergeCell ref="B47:C47"/>
    <mergeCell ref="D47:F47"/>
    <mergeCell ref="B49:C49"/>
    <mergeCell ref="B46:C46"/>
    <mergeCell ref="D46:F46"/>
    <mergeCell ref="G46:I46"/>
    <mergeCell ref="G47:I47"/>
    <mergeCell ref="B48:C48"/>
    <mergeCell ref="D48:F48"/>
    <mergeCell ref="G48:I48"/>
    <mergeCell ref="J48:N48"/>
    <mergeCell ref="BB49:BC49"/>
    <mergeCell ref="AZ47:BA47"/>
    <mergeCell ref="BB47:BC47"/>
    <mergeCell ref="AZ48:BA48"/>
    <mergeCell ref="BB48:BC48"/>
    <mergeCell ref="AZ50:BA50"/>
    <mergeCell ref="D49:F49"/>
    <mergeCell ref="G49:I49"/>
    <mergeCell ref="J49:N49"/>
    <mergeCell ref="O49:AD49"/>
    <mergeCell ref="AF49:AV49"/>
    <mergeCell ref="AW49:AX49"/>
    <mergeCell ref="O50:AD50"/>
    <mergeCell ref="D50:F50"/>
    <mergeCell ref="G50:I50"/>
    <mergeCell ref="J50:N50"/>
    <mergeCell ref="AW50:AX50"/>
    <mergeCell ref="AF50:AV50"/>
    <mergeCell ref="BB50:BC50"/>
    <mergeCell ref="B51:C51"/>
    <mergeCell ref="D51:F51"/>
    <mergeCell ref="G51:I51"/>
    <mergeCell ref="J51:N51"/>
    <mergeCell ref="O51:AD51"/>
    <mergeCell ref="AF51:AV51"/>
    <mergeCell ref="AW51:AX51"/>
    <mergeCell ref="AZ51:BA51"/>
    <mergeCell ref="BB51:BC51"/>
    <mergeCell ref="D53:F53"/>
    <mergeCell ref="G53:I53"/>
    <mergeCell ref="J53:N53"/>
    <mergeCell ref="B53:C53"/>
    <mergeCell ref="B52:C52"/>
    <mergeCell ref="D52:F52"/>
    <mergeCell ref="G52:I52"/>
    <mergeCell ref="J52:N52"/>
    <mergeCell ref="BB52:BC52"/>
    <mergeCell ref="BB53:BC53"/>
    <mergeCell ref="O53:AD53"/>
    <mergeCell ref="AF53:AV53"/>
    <mergeCell ref="AW53:AX53"/>
    <mergeCell ref="AZ53:BA53"/>
    <mergeCell ref="O52:AD52"/>
    <mergeCell ref="AF52:AV52"/>
    <mergeCell ref="AW52:AX52"/>
    <mergeCell ref="AZ52:BA52"/>
    <mergeCell ref="BB55:BC55"/>
    <mergeCell ref="O55:AD55"/>
    <mergeCell ref="AW54:AX54"/>
    <mergeCell ref="AZ54:BA54"/>
    <mergeCell ref="BB54:BC54"/>
    <mergeCell ref="AF55:AV55"/>
    <mergeCell ref="AW55:AX55"/>
    <mergeCell ref="AZ55:BA55"/>
    <mergeCell ref="O54:AD54"/>
    <mergeCell ref="AF54:AV54"/>
    <mergeCell ref="B54:C54"/>
    <mergeCell ref="D54:F54"/>
    <mergeCell ref="G54:I54"/>
    <mergeCell ref="J54:N54"/>
    <mergeCell ref="B55:C55"/>
    <mergeCell ref="D55:F55"/>
    <mergeCell ref="G55:I55"/>
    <mergeCell ref="J55:N55"/>
    <mergeCell ref="BB104:BC105"/>
    <mergeCell ref="O105:AD105"/>
    <mergeCell ref="AY69:AZ69"/>
    <mergeCell ref="BA69:BC69"/>
    <mergeCell ref="X73:AB73"/>
    <mergeCell ref="AL73:AP73"/>
    <mergeCell ref="AS69:AU69"/>
    <mergeCell ref="X69:Z69"/>
    <mergeCell ref="AE69:AF69"/>
    <mergeCell ref="AG69:AR69"/>
  </mergeCells>
  <printOptions horizontalCentered="1" verticalCentered="1"/>
  <pageMargins left="0.3937007874015748" right="0.3937007874015748" top="0.3937007874015748" bottom="0.3937007874015748" header="0" footer="0"/>
  <pageSetup orientation="portrait" paperSize="9" scale="90" r:id="rId2"/>
  <headerFooter alignWithMargins="0">
    <oddFooter xml:space="preserve">&amp;Lwww.kadmo.de&amp;C&amp;F&amp;R&amp;P von &amp;N </oddFooter>
  </headerFooter>
  <rowBreaks count="1" manualBreakCount="1">
    <brk id="56" max="55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Rene</cp:lastModifiedBy>
  <cp:lastPrinted>2014-05-31T14:33:29Z</cp:lastPrinted>
  <dcterms:created xsi:type="dcterms:W3CDTF">2002-02-21T07:48:38Z</dcterms:created>
  <dcterms:modified xsi:type="dcterms:W3CDTF">2014-06-01T11:09:41Z</dcterms:modified>
  <cp:category/>
  <cp:version/>
  <cp:contentType/>
  <cp:contentStatus/>
</cp:coreProperties>
</file>